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Asus\Desktop\"/>
    </mc:Choice>
  </mc:AlternateContent>
  <xr:revisionPtr revIDLastSave="0" documentId="13_ncr:1_{BE0D996A-6782-4CAB-A3EC-2E2A043D1C09}" xr6:coauthVersionLast="47" xr6:coauthVersionMax="47" xr10:uidLastSave="{00000000-0000-0000-0000-000000000000}"/>
  <bookViews>
    <workbookView xWindow="-108" yWindow="-108" windowWidth="23256" windowHeight="12456" tabRatio="812" firstSheet="36" activeTab="38" xr2:uid="{00000000-000D-0000-FFFF-FFFF00000000}"/>
  </bookViews>
  <sheets>
    <sheet name="XXXX" sheetId="38" state="veryHidden" r:id="rId1"/>
    <sheet name="foxz" sheetId="39" state="hidden" r:id="rId2"/>
    <sheet name="foxz_2" sheetId="41" state="veryHidden" r:id="rId3"/>
    <sheet name="foxz_3" sheetId="42" state="veryHidden" r:id="rId4"/>
    <sheet name="foxz_4" sheetId="43" state="veryHidden" r:id="rId5"/>
    <sheet name="foxz_5" sheetId="44" state="veryHidden" r:id="rId6"/>
    <sheet name="foxz_6" sheetId="45" state="veryHidden" r:id="rId7"/>
    <sheet name="foxz_7" sheetId="46" state="veryHidden" r:id="rId8"/>
    <sheet name="foxz_8" sheetId="47" state="veryHidden" r:id="rId9"/>
    <sheet name="foxz_9" sheetId="48" state="veryHidden" r:id="rId10"/>
    <sheet name="foxz_10" sheetId="49" state="veryHidden" r:id="rId11"/>
    <sheet name="foxz_11" sheetId="50" state="veryHidden" r:id="rId12"/>
    <sheet name="foxz_12" sheetId="51" state="veryHidden" r:id="rId13"/>
    <sheet name="foxz_13" sheetId="52" state="veryHidden" r:id="rId14"/>
    <sheet name="foxz_14" sheetId="53" state="veryHidden" r:id="rId15"/>
    <sheet name="foxz_15" sheetId="54" state="veryHidden" r:id="rId16"/>
    <sheet name="foxz_16" sheetId="60" state="veryHidden" r:id="rId17"/>
    <sheet name="foxz_17" sheetId="61" state="veryHidden" r:id="rId18"/>
    <sheet name="foxz_18" sheetId="62" state="veryHidden" r:id="rId19"/>
    <sheet name="foxz_19" sheetId="63" state="veryHidden" r:id="rId20"/>
    <sheet name="foxz_20" sheetId="64" state="veryHidden" r:id="rId21"/>
    <sheet name="foxz_21" sheetId="65" state="veryHidden" r:id="rId22"/>
    <sheet name="foxz_22" sheetId="67" state="veryHidden" r:id="rId23"/>
    <sheet name="foxz_23" sheetId="70" state="veryHidden" r:id="rId24"/>
    <sheet name="foxz_24" sheetId="71" state="veryHidden" r:id="rId25"/>
    <sheet name="foxz_25" sheetId="72" state="veryHidden" r:id="rId26"/>
    <sheet name="foxz_26" sheetId="74" state="veryHidden" r:id="rId27"/>
    <sheet name="foxz_27" sheetId="75" state="veryHidden" r:id="rId28"/>
    <sheet name="foxz_28" sheetId="78" state="veryHidden" r:id="rId29"/>
    <sheet name="foxz_29" sheetId="79" state="veryHidden" r:id="rId30"/>
    <sheet name="foxz_30" sheetId="80" state="veryHidden" r:id="rId31"/>
    <sheet name="foxz_31" sheetId="81" state="veryHidden" r:id="rId32"/>
    <sheet name="foxz_32" sheetId="82" state="veryHidden" r:id="rId33"/>
    <sheet name="foxz_33" sheetId="83" state="veryHidden" r:id="rId34"/>
    <sheet name="foxz_34" sheetId="84" state="veryHidden" r:id="rId35"/>
    <sheet name="foxz_35" sheetId="85" state="veryHidden" r:id="rId36"/>
    <sheet name="11C" sheetId="93" r:id="rId37"/>
    <sheet name="11C1" sheetId="94" r:id="rId38"/>
    <sheet name="11C2" sheetId="95" r:id="rId39"/>
    <sheet name="M07B" sheetId="59" state="hidden" r:id="rId40"/>
    <sheet name="Kèm theo 07B" sheetId="58" state="hidden" r:id="rId41"/>
    <sheet name="Nhân sự New" sheetId="56" state="hidden" r:id="rId42"/>
    <sheet name="M02 Cũ" sheetId="55" state="hidden" r:id="rId43"/>
    <sheet name="Thiết bị New" sheetId="57" state="hidden" r:id="rId44"/>
    <sheet name="PL 7. ĐGTC" sheetId="27" state="hidden" r:id="rId45"/>
    <sheet name="PL7.1. Bảng giá dự thầu" sheetId="30" state="hidden" r:id="rId46"/>
    <sheet name="Gia tri thuong thao HĐ" sheetId="31" state="hidden" r:id="rId47"/>
  </sheets>
  <externalReferences>
    <externalReference r:id="rId48"/>
  </externalReferences>
  <definedNames>
    <definedName name="_xlnm.Print_Area" localSheetId="36">'11C'!$A$1:$H$22</definedName>
    <definedName name="_xlnm.Print_Area" localSheetId="37">'11C1'!$A$1:$E$683</definedName>
    <definedName name="_xlnm.Print_Area" localSheetId="38">'11C2'!$A$1:$K$532</definedName>
    <definedName name="_xlnm.Print_Area" localSheetId="46">'Gia tri thuong thao HĐ'!$A$1:$J$239</definedName>
    <definedName name="_xlnm.Print_Area" localSheetId="40">'Kèm theo 07B'!$A$1:$G$41</definedName>
    <definedName name="_xlnm.Print_Area" localSheetId="39">M07B!$A$1:$C$11</definedName>
    <definedName name="_xlnm.Print_Area" localSheetId="44">'PL 7. ĐGTC'!$A$1:$C$11</definedName>
    <definedName name="_xlnm.Print_Area" localSheetId="45">'PL7.1. Bảng giá dự thầu'!$A$1:$G$86</definedName>
    <definedName name="_xlnm.Print_Titles" localSheetId="37">'11C1'!$4:$5</definedName>
    <definedName name="_xlnm.Print_Titles" localSheetId="38">'11C2'!$4:$6</definedName>
    <definedName name="_xlnm.Print_Titles" localSheetId="46">'Gia tri thuong thao HĐ'!$5:$6</definedName>
    <definedName name="_xlnm.Print_Titles" localSheetId="40">'Kèm theo 07B'!$4:$4</definedName>
    <definedName name="_xlnm.Print_Titles" localSheetId="45">'PL7.1. Bảng giá dự thầu'!$6:$7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93" l="1"/>
  <c r="A3" i="95" l="1"/>
  <c r="G532" i="95"/>
  <c r="I532" i="95" s="1"/>
  <c r="G531" i="95"/>
  <c r="G530" i="95"/>
  <c r="G529" i="95"/>
  <c r="G528" i="95"/>
  <c r="G527" i="95"/>
  <c r="I527" i="95" s="1"/>
  <c r="G526" i="95"/>
  <c r="I526" i="95" s="1"/>
  <c r="G525" i="95"/>
  <c r="G524" i="95"/>
  <c r="I524" i="95" s="1"/>
  <c r="G523" i="95"/>
  <c r="I523" i="95" s="1"/>
  <c r="D500" i="94" s="1"/>
  <c r="E500" i="94" s="1"/>
  <c r="G522" i="95"/>
  <c r="I522" i="95" s="1"/>
  <c r="G521" i="95"/>
  <c r="I521" i="95" s="1"/>
  <c r="G520" i="95"/>
  <c r="I520" i="95" s="1"/>
  <c r="G519" i="95"/>
  <c r="G518" i="95"/>
  <c r="G517" i="95"/>
  <c r="I517" i="95" s="1"/>
  <c r="D494" i="94" s="1"/>
  <c r="G516" i="95"/>
  <c r="I516" i="95" s="1"/>
  <c r="G515" i="95"/>
  <c r="G514" i="95"/>
  <c r="G513" i="95"/>
  <c r="I513" i="95" s="1"/>
  <c r="G512" i="95"/>
  <c r="I512" i="95" s="1"/>
  <c r="G511" i="95"/>
  <c r="G510" i="95"/>
  <c r="I510" i="95" s="1"/>
  <c r="G509" i="95"/>
  <c r="G508" i="95"/>
  <c r="I508" i="95" s="1"/>
  <c r="G507" i="95"/>
  <c r="I507" i="95" s="1"/>
  <c r="G506" i="95"/>
  <c r="G505" i="95"/>
  <c r="I505" i="95" s="1"/>
  <c r="D482" i="94" s="1"/>
  <c r="G504" i="95"/>
  <c r="I504" i="95" s="1"/>
  <c r="J504" i="95" s="1"/>
  <c r="G503" i="95"/>
  <c r="G502" i="95"/>
  <c r="I502" i="95" s="1"/>
  <c r="G501" i="95"/>
  <c r="I501" i="95" s="1"/>
  <c r="J501" i="95" s="1"/>
  <c r="G500" i="95"/>
  <c r="I500" i="95" s="1"/>
  <c r="J500" i="95" s="1"/>
  <c r="G499" i="95"/>
  <c r="G498" i="95"/>
  <c r="I498" i="95" s="1"/>
  <c r="J498" i="95" s="1"/>
  <c r="G497" i="95"/>
  <c r="I497" i="95" s="1"/>
  <c r="G496" i="95"/>
  <c r="I496" i="95" s="1"/>
  <c r="K496" i="95" s="1"/>
  <c r="G495" i="95"/>
  <c r="G494" i="95"/>
  <c r="I494" i="95" s="1"/>
  <c r="D480" i="94" s="1"/>
  <c r="G493" i="95"/>
  <c r="I493" i="95" s="1"/>
  <c r="G492" i="95"/>
  <c r="I492" i="95" s="1"/>
  <c r="D478" i="94" s="1"/>
  <c r="G491" i="95"/>
  <c r="I491" i="95" s="1"/>
  <c r="G490" i="95"/>
  <c r="I490" i="95" s="1"/>
  <c r="D476" i="94" s="1"/>
  <c r="G489" i="95"/>
  <c r="G488" i="95"/>
  <c r="I488" i="95" s="1"/>
  <c r="G487" i="95"/>
  <c r="I487" i="95" s="1"/>
  <c r="D473" i="94" s="1"/>
  <c r="G486" i="95"/>
  <c r="G485" i="95"/>
  <c r="G484" i="95"/>
  <c r="I484" i="95" s="1"/>
  <c r="G483" i="95"/>
  <c r="G482" i="95"/>
  <c r="I482" i="95" s="1"/>
  <c r="G481" i="95"/>
  <c r="G480" i="95"/>
  <c r="I480" i="95" s="1"/>
  <c r="G479" i="95"/>
  <c r="G478" i="95"/>
  <c r="I478" i="95" s="1"/>
  <c r="G477" i="95"/>
  <c r="I477" i="95" s="1"/>
  <c r="D463" i="94" s="1"/>
  <c r="E463" i="94" s="1"/>
  <c r="G476" i="95"/>
  <c r="I476" i="95" s="1"/>
  <c r="G475" i="95"/>
  <c r="I475" i="95" s="1"/>
  <c r="G474" i="95"/>
  <c r="G473" i="95"/>
  <c r="I473" i="95" s="1"/>
  <c r="G472" i="95"/>
  <c r="I472" i="95" s="1"/>
  <c r="D458" i="94" s="1"/>
  <c r="G471" i="95"/>
  <c r="I471" i="95" s="1"/>
  <c r="G470" i="95"/>
  <c r="I470" i="95" s="1"/>
  <c r="G469" i="95"/>
  <c r="G468" i="95"/>
  <c r="I468" i="95" s="1"/>
  <c r="G467" i="95"/>
  <c r="I467" i="95" s="1"/>
  <c r="D453" i="94" s="1"/>
  <c r="G466" i="95"/>
  <c r="G465" i="95"/>
  <c r="I465" i="95" s="1"/>
  <c r="G464" i="95"/>
  <c r="I464" i="95" s="1"/>
  <c r="G463" i="95"/>
  <c r="I463" i="95" s="1"/>
  <c r="G462" i="95"/>
  <c r="I462" i="95" s="1"/>
  <c r="D448" i="94" s="1"/>
  <c r="E448" i="94" s="1"/>
  <c r="G461" i="95"/>
  <c r="I461" i="95" s="1"/>
  <c r="G460" i="95"/>
  <c r="G459" i="95"/>
  <c r="I459" i="95" s="1"/>
  <c r="G458" i="95"/>
  <c r="I458" i="95" s="1"/>
  <c r="G457" i="95"/>
  <c r="I457" i="95" s="1"/>
  <c r="D443" i="94" s="1"/>
  <c r="E443" i="94" s="1"/>
  <c r="G456" i="95"/>
  <c r="G455" i="95"/>
  <c r="I455" i="95" s="1"/>
  <c r="G454" i="95"/>
  <c r="I454" i="95" s="1"/>
  <c r="G453" i="95"/>
  <c r="G452" i="95"/>
  <c r="I452" i="95" s="1"/>
  <c r="D438" i="94" s="1"/>
  <c r="G451" i="95"/>
  <c r="I451" i="95" s="1"/>
  <c r="G450" i="95"/>
  <c r="I450" i="95" s="1"/>
  <c r="G449" i="95"/>
  <c r="I449" i="95" s="1"/>
  <c r="G448" i="95"/>
  <c r="I448" i="95" s="1"/>
  <c r="G447" i="95"/>
  <c r="I447" i="95" s="1"/>
  <c r="D433" i="94" s="1"/>
  <c r="G446" i="95"/>
  <c r="I446" i="95" s="1"/>
  <c r="G445" i="95"/>
  <c r="G444" i="95"/>
  <c r="I444" i="95" s="1"/>
  <c r="G443" i="95"/>
  <c r="G442" i="95"/>
  <c r="I442" i="95" s="1"/>
  <c r="G441" i="95"/>
  <c r="G440" i="95"/>
  <c r="I440" i="95" s="1"/>
  <c r="D426" i="94" s="1"/>
  <c r="E426" i="94" s="1"/>
  <c r="G439" i="95"/>
  <c r="I439" i="95" s="1"/>
  <c r="G438" i="95"/>
  <c r="I438" i="95" s="1"/>
  <c r="G437" i="95"/>
  <c r="G436" i="95"/>
  <c r="I436" i="95" s="1"/>
  <c r="D422" i="94" s="1"/>
  <c r="E422" i="94" s="1"/>
  <c r="G435" i="95"/>
  <c r="G434" i="95"/>
  <c r="I434" i="95" s="1"/>
  <c r="D420" i="94" s="1"/>
  <c r="G433" i="95"/>
  <c r="I433" i="95" s="1"/>
  <c r="G432" i="95"/>
  <c r="I432" i="95" s="1"/>
  <c r="G431" i="95"/>
  <c r="I431" i="95" s="1"/>
  <c r="G430" i="95"/>
  <c r="G429" i="95"/>
  <c r="G428" i="95"/>
  <c r="I428" i="95" s="1"/>
  <c r="G427" i="95"/>
  <c r="I427" i="95" s="1"/>
  <c r="G426" i="95"/>
  <c r="I426" i="95" s="1"/>
  <c r="G425" i="95"/>
  <c r="I425" i="95" s="1"/>
  <c r="G424" i="95"/>
  <c r="G423" i="95"/>
  <c r="I423" i="95" s="1"/>
  <c r="G422" i="95"/>
  <c r="I422" i="95" s="1"/>
  <c r="G421" i="95"/>
  <c r="G420" i="95"/>
  <c r="I420" i="95" s="1"/>
  <c r="G419" i="95"/>
  <c r="I419" i="95" s="1"/>
  <c r="G418" i="95"/>
  <c r="I418" i="95" s="1"/>
  <c r="G417" i="95"/>
  <c r="G416" i="95"/>
  <c r="I416" i="95" s="1"/>
  <c r="G415" i="95"/>
  <c r="G414" i="95"/>
  <c r="G413" i="95"/>
  <c r="I413" i="95" s="1"/>
  <c r="D399" i="94" s="1"/>
  <c r="G412" i="95"/>
  <c r="I412" i="95" s="1"/>
  <c r="G411" i="95"/>
  <c r="I411" i="95" s="1"/>
  <c r="G410" i="95"/>
  <c r="G409" i="95"/>
  <c r="G408" i="95"/>
  <c r="G407" i="95"/>
  <c r="I407" i="95" s="1"/>
  <c r="G406" i="95"/>
  <c r="G405" i="95"/>
  <c r="I405" i="95" s="1"/>
  <c r="G404" i="95"/>
  <c r="I404" i="95" s="1"/>
  <c r="G403" i="95"/>
  <c r="I403" i="95" s="1"/>
  <c r="G402" i="95"/>
  <c r="I402" i="95" s="1"/>
  <c r="G401" i="95"/>
  <c r="I401" i="95" s="1"/>
  <c r="G400" i="95"/>
  <c r="G399" i="95"/>
  <c r="I399" i="95" s="1"/>
  <c r="G398" i="95"/>
  <c r="G397" i="95"/>
  <c r="G396" i="95"/>
  <c r="I396" i="95" s="1"/>
  <c r="D382" i="94" s="1"/>
  <c r="E382" i="94" s="1"/>
  <c r="G395" i="95"/>
  <c r="G394" i="95"/>
  <c r="G393" i="95"/>
  <c r="G392" i="95"/>
  <c r="G391" i="95"/>
  <c r="I391" i="95" s="1"/>
  <c r="G390" i="95"/>
  <c r="I390" i="95" s="1"/>
  <c r="G389" i="95"/>
  <c r="I389" i="95" s="1"/>
  <c r="G388" i="95"/>
  <c r="G387" i="95"/>
  <c r="G386" i="95"/>
  <c r="G385" i="95"/>
  <c r="G384" i="95"/>
  <c r="G383" i="95"/>
  <c r="I383" i="95" s="1"/>
  <c r="D369" i="94" s="1"/>
  <c r="E369" i="94" s="1"/>
  <c r="G382" i="95"/>
  <c r="G381" i="95"/>
  <c r="I381" i="95" s="1"/>
  <c r="G380" i="95"/>
  <c r="G379" i="95"/>
  <c r="I379" i="95" s="1"/>
  <c r="G378" i="95"/>
  <c r="G377" i="95"/>
  <c r="I377" i="95" s="1"/>
  <c r="G376" i="95"/>
  <c r="I376" i="95" s="1"/>
  <c r="G375" i="95"/>
  <c r="I375" i="95" s="1"/>
  <c r="G374" i="95"/>
  <c r="I374" i="95" s="1"/>
  <c r="G373" i="95"/>
  <c r="G372" i="95"/>
  <c r="G371" i="95"/>
  <c r="G370" i="95"/>
  <c r="G369" i="95"/>
  <c r="I369" i="95" s="1"/>
  <c r="G368" i="95"/>
  <c r="I368" i="95" s="1"/>
  <c r="G367" i="95"/>
  <c r="G366" i="95"/>
  <c r="I366" i="95" s="1"/>
  <c r="D352" i="94" s="1"/>
  <c r="G365" i="95"/>
  <c r="I365" i="95" s="1"/>
  <c r="G364" i="95"/>
  <c r="I364" i="95" s="1"/>
  <c r="G363" i="95"/>
  <c r="I363" i="95" s="1"/>
  <c r="G362" i="95"/>
  <c r="I362" i="95" s="1"/>
  <c r="G361" i="95"/>
  <c r="G360" i="95"/>
  <c r="I360" i="95" s="1"/>
  <c r="G359" i="95"/>
  <c r="G358" i="95"/>
  <c r="I358" i="95" s="1"/>
  <c r="G357" i="95"/>
  <c r="I357" i="95" s="1"/>
  <c r="G356" i="95"/>
  <c r="I356" i="95" s="1"/>
  <c r="G355" i="95"/>
  <c r="I355" i="95" s="1"/>
  <c r="G354" i="95"/>
  <c r="G353" i="95"/>
  <c r="I353" i="95" s="1"/>
  <c r="G352" i="95"/>
  <c r="G351" i="95"/>
  <c r="G350" i="95"/>
  <c r="I350" i="95" s="1"/>
  <c r="D336" i="94" s="1"/>
  <c r="E336" i="94" s="1"/>
  <c r="G349" i="95"/>
  <c r="G348" i="95"/>
  <c r="I348" i="95" s="1"/>
  <c r="G347" i="95"/>
  <c r="I347" i="95" s="1"/>
  <c r="G346" i="95"/>
  <c r="I346" i="95" s="1"/>
  <c r="G345" i="95"/>
  <c r="I345" i="95" s="1"/>
  <c r="G344" i="95"/>
  <c r="I344" i="95" s="1"/>
  <c r="G343" i="95"/>
  <c r="G342" i="95"/>
  <c r="G341" i="95"/>
  <c r="I341" i="95" s="1"/>
  <c r="G340" i="95"/>
  <c r="G339" i="95"/>
  <c r="I339" i="95" s="1"/>
  <c r="G338" i="95"/>
  <c r="G337" i="95"/>
  <c r="G336" i="95"/>
  <c r="G335" i="95"/>
  <c r="I335" i="95" s="1"/>
  <c r="G334" i="95"/>
  <c r="G333" i="95"/>
  <c r="G332" i="95"/>
  <c r="I332" i="95" s="1"/>
  <c r="G331" i="95"/>
  <c r="I331" i="95" s="1"/>
  <c r="G330" i="95"/>
  <c r="I330" i="95" s="1"/>
  <c r="G329" i="95"/>
  <c r="I329" i="95" s="1"/>
  <c r="G328" i="95"/>
  <c r="G327" i="95"/>
  <c r="I327" i="95" s="1"/>
  <c r="G326" i="95"/>
  <c r="G325" i="95"/>
  <c r="I325" i="95" s="1"/>
  <c r="G324" i="95"/>
  <c r="I324" i="95" s="1"/>
  <c r="G323" i="95"/>
  <c r="I323" i="95" s="1"/>
  <c r="G322" i="95"/>
  <c r="G321" i="95"/>
  <c r="G320" i="95"/>
  <c r="I320" i="95" s="1"/>
  <c r="G319" i="95"/>
  <c r="I319" i="95" s="1"/>
  <c r="G318" i="95"/>
  <c r="G317" i="95"/>
  <c r="G316" i="95"/>
  <c r="I316" i="95" s="1"/>
  <c r="D302" i="94" s="1"/>
  <c r="G315" i="95"/>
  <c r="I315" i="95" s="1"/>
  <c r="G314" i="95"/>
  <c r="I314" i="95" s="1"/>
  <c r="G313" i="95"/>
  <c r="I313" i="95" s="1"/>
  <c r="G312" i="95"/>
  <c r="G311" i="95"/>
  <c r="I311" i="95" s="1"/>
  <c r="G310" i="95"/>
  <c r="G309" i="95"/>
  <c r="I309" i="95" s="1"/>
  <c r="G308" i="95"/>
  <c r="G307" i="95"/>
  <c r="G306" i="95"/>
  <c r="G305" i="95"/>
  <c r="I305" i="95" s="1"/>
  <c r="G304" i="95"/>
  <c r="I304" i="95" s="1"/>
  <c r="G303" i="95"/>
  <c r="I303" i="95" s="1"/>
  <c r="G302" i="95"/>
  <c r="G301" i="95"/>
  <c r="G300" i="95"/>
  <c r="I300" i="95" s="1"/>
  <c r="G299" i="95"/>
  <c r="I299" i="95" s="1"/>
  <c r="G298" i="95"/>
  <c r="I298" i="95" s="1"/>
  <c r="G297" i="95"/>
  <c r="I297" i="95" s="1"/>
  <c r="G296" i="95"/>
  <c r="I296" i="95" s="1"/>
  <c r="G295" i="95"/>
  <c r="G294" i="95"/>
  <c r="G293" i="95"/>
  <c r="I293" i="95" s="1"/>
  <c r="G292" i="95"/>
  <c r="G291" i="95"/>
  <c r="I291" i="95" s="1"/>
  <c r="G290" i="95"/>
  <c r="G289" i="95"/>
  <c r="G288" i="95"/>
  <c r="G287" i="95"/>
  <c r="G286" i="95"/>
  <c r="G285" i="95"/>
  <c r="I285" i="95" s="1"/>
  <c r="G284" i="95"/>
  <c r="I284" i="95" s="1"/>
  <c r="G283" i="95"/>
  <c r="G282" i="95"/>
  <c r="I282" i="95" s="1"/>
  <c r="G281" i="95"/>
  <c r="I281" i="95" s="1"/>
  <c r="G280" i="95"/>
  <c r="I280" i="95" s="1"/>
  <c r="D266" i="94" s="1"/>
  <c r="E266" i="94" s="1"/>
  <c r="G279" i="95"/>
  <c r="I279" i="95" s="1"/>
  <c r="G278" i="95"/>
  <c r="I278" i="95" s="1"/>
  <c r="G277" i="95"/>
  <c r="I277" i="95" s="1"/>
  <c r="G276" i="95"/>
  <c r="G275" i="95"/>
  <c r="I275" i="95" s="1"/>
  <c r="G274" i="95"/>
  <c r="G273" i="95"/>
  <c r="G272" i="95"/>
  <c r="G271" i="95"/>
  <c r="I271" i="95" s="1"/>
  <c r="G270" i="95"/>
  <c r="G269" i="95"/>
  <c r="I269" i="95" s="1"/>
  <c r="D255" i="94" s="1"/>
  <c r="G268" i="95"/>
  <c r="I268" i="95" s="1"/>
  <c r="G267" i="95"/>
  <c r="I267" i="95" s="1"/>
  <c r="G266" i="95"/>
  <c r="I266" i="95" s="1"/>
  <c r="G265" i="95"/>
  <c r="G264" i="95"/>
  <c r="I264" i="95" s="1"/>
  <c r="G263" i="95"/>
  <c r="G262" i="95"/>
  <c r="I262" i="95" s="1"/>
  <c r="G261" i="95"/>
  <c r="G260" i="95"/>
  <c r="G259" i="95"/>
  <c r="I259" i="95" s="1"/>
  <c r="G258" i="95"/>
  <c r="I258" i="95" s="1"/>
  <c r="G257" i="95"/>
  <c r="I257" i="95" s="1"/>
  <c r="G256" i="95"/>
  <c r="I256" i="95" s="1"/>
  <c r="G255" i="95"/>
  <c r="G254" i="95"/>
  <c r="I254" i="95" s="1"/>
  <c r="G253" i="95"/>
  <c r="G252" i="95"/>
  <c r="G251" i="95"/>
  <c r="I251" i="95" s="1"/>
  <c r="G250" i="95"/>
  <c r="G249" i="95"/>
  <c r="I249" i="95" s="1"/>
  <c r="G248" i="95"/>
  <c r="I248" i="95" s="1"/>
  <c r="D234" i="94" s="1"/>
  <c r="E234" i="94" s="1"/>
  <c r="G247" i="95"/>
  <c r="G246" i="95"/>
  <c r="I246" i="95" s="1"/>
  <c r="G245" i="95"/>
  <c r="G244" i="95"/>
  <c r="I244" i="95" s="1"/>
  <c r="G243" i="95"/>
  <c r="G242" i="95"/>
  <c r="I242" i="95" s="1"/>
  <c r="G241" i="95"/>
  <c r="I241" i="95" s="1"/>
  <c r="G240" i="95"/>
  <c r="I240" i="95" s="1"/>
  <c r="G239" i="95"/>
  <c r="G238" i="95"/>
  <c r="I238" i="95" s="1"/>
  <c r="G237" i="95"/>
  <c r="G236" i="95"/>
  <c r="G235" i="95"/>
  <c r="I235" i="95" s="1"/>
  <c r="G234" i="95"/>
  <c r="G233" i="95"/>
  <c r="I233" i="95" s="1"/>
  <c r="D219" i="94" s="1"/>
  <c r="E219" i="94" s="1"/>
  <c r="G232" i="95"/>
  <c r="G231" i="95"/>
  <c r="I231" i="95" s="1"/>
  <c r="G230" i="95"/>
  <c r="I230" i="95" s="1"/>
  <c r="G229" i="95"/>
  <c r="G228" i="95"/>
  <c r="I228" i="95" s="1"/>
  <c r="G227" i="95"/>
  <c r="I227" i="95" s="1"/>
  <c r="G226" i="95"/>
  <c r="I226" i="95" s="1"/>
  <c r="G225" i="95"/>
  <c r="I225" i="95" s="1"/>
  <c r="G224" i="95"/>
  <c r="I224" i="95" s="1"/>
  <c r="G223" i="95"/>
  <c r="I223" i="95" s="1"/>
  <c r="G222" i="95"/>
  <c r="G221" i="95"/>
  <c r="G220" i="95"/>
  <c r="I220" i="95" s="1"/>
  <c r="G219" i="95"/>
  <c r="I219" i="95" s="1"/>
  <c r="D205" i="94" s="1"/>
  <c r="E205" i="94" s="1"/>
  <c r="G218" i="95"/>
  <c r="G217" i="95"/>
  <c r="I217" i="95" s="1"/>
  <c r="G216" i="95"/>
  <c r="I216" i="95" s="1"/>
  <c r="D202" i="94" s="1"/>
  <c r="G215" i="95"/>
  <c r="I215" i="95" s="1"/>
  <c r="G214" i="95"/>
  <c r="G213" i="95"/>
  <c r="G212" i="95"/>
  <c r="I211" i="95"/>
  <c r="D197" i="94" s="1"/>
  <c r="G211" i="95"/>
  <c r="G210" i="95"/>
  <c r="G209" i="95"/>
  <c r="I209" i="95" s="1"/>
  <c r="G208" i="95"/>
  <c r="G207" i="95"/>
  <c r="G206" i="95"/>
  <c r="I206" i="95" s="1"/>
  <c r="G205" i="95"/>
  <c r="I205" i="95" s="1"/>
  <c r="D191" i="94" s="1"/>
  <c r="G204" i="95"/>
  <c r="G203" i="95"/>
  <c r="I203" i="95" s="1"/>
  <c r="G202" i="95"/>
  <c r="I202" i="95" s="1"/>
  <c r="G201" i="95"/>
  <c r="G200" i="95"/>
  <c r="G199" i="95"/>
  <c r="I199" i="95" s="1"/>
  <c r="G198" i="95"/>
  <c r="G197" i="95"/>
  <c r="I197" i="95" s="1"/>
  <c r="G196" i="95"/>
  <c r="I196" i="95" s="1"/>
  <c r="G195" i="95"/>
  <c r="I195" i="95" s="1"/>
  <c r="G194" i="95"/>
  <c r="G193" i="95"/>
  <c r="G192" i="95"/>
  <c r="I192" i="95" s="1"/>
  <c r="G191" i="95"/>
  <c r="I191" i="95" s="1"/>
  <c r="G190" i="95"/>
  <c r="I190" i="95" s="1"/>
  <c r="G189" i="95"/>
  <c r="G188" i="95"/>
  <c r="I188" i="95" s="1"/>
  <c r="G187" i="95"/>
  <c r="G186" i="95"/>
  <c r="I186" i="95" s="1"/>
  <c r="G185" i="95"/>
  <c r="I185" i="95" s="1"/>
  <c r="G184" i="95"/>
  <c r="I184" i="95" s="1"/>
  <c r="G183" i="95"/>
  <c r="I183" i="95" s="1"/>
  <c r="G182" i="95"/>
  <c r="G181" i="95"/>
  <c r="I181" i="95" s="1"/>
  <c r="G180" i="95"/>
  <c r="I180" i="95" s="1"/>
  <c r="G179" i="95"/>
  <c r="I179" i="95" s="1"/>
  <c r="G178" i="95"/>
  <c r="I178" i="95" s="1"/>
  <c r="G177" i="95"/>
  <c r="G176" i="95"/>
  <c r="I176" i="95" s="1"/>
  <c r="G175" i="95"/>
  <c r="I175" i="95" s="1"/>
  <c r="G174" i="95"/>
  <c r="I174" i="95" s="1"/>
  <c r="G173" i="95"/>
  <c r="I173" i="95" s="1"/>
  <c r="G172" i="95"/>
  <c r="G171" i="95"/>
  <c r="G170" i="95"/>
  <c r="I170" i="95" s="1"/>
  <c r="G169" i="95"/>
  <c r="G168" i="95"/>
  <c r="I168" i="95" s="1"/>
  <c r="G167" i="95"/>
  <c r="I167" i="95" s="1"/>
  <c r="G166" i="95"/>
  <c r="I166" i="95" s="1"/>
  <c r="G165" i="95"/>
  <c r="I165" i="95" s="1"/>
  <c r="G164" i="95"/>
  <c r="G163" i="95"/>
  <c r="I163" i="95" s="1"/>
  <c r="G162" i="95"/>
  <c r="I162" i="95" s="1"/>
  <c r="G161" i="95"/>
  <c r="I161" i="95" s="1"/>
  <c r="G160" i="95"/>
  <c r="I160" i="95" s="1"/>
  <c r="G159" i="95"/>
  <c r="I159" i="95" s="1"/>
  <c r="G158" i="95"/>
  <c r="G157" i="95"/>
  <c r="G156" i="95"/>
  <c r="G155" i="95"/>
  <c r="G154" i="95"/>
  <c r="G153" i="95"/>
  <c r="I153" i="95" s="1"/>
  <c r="G152" i="95"/>
  <c r="G151" i="95"/>
  <c r="I151" i="95" s="1"/>
  <c r="G150" i="95"/>
  <c r="I150" i="95" s="1"/>
  <c r="G149" i="95"/>
  <c r="G148" i="95"/>
  <c r="I148" i="95" s="1"/>
  <c r="G147" i="95"/>
  <c r="G146" i="95"/>
  <c r="G145" i="95"/>
  <c r="G144" i="95"/>
  <c r="I144" i="95" s="1"/>
  <c r="G143" i="95"/>
  <c r="I143" i="95" s="1"/>
  <c r="G142" i="95"/>
  <c r="G141" i="95"/>
  <c r="I141" i="95" s="1"/>
  <c r="G140" i="95"/>
  <c r="I140" i="95" s="1"/>
  <c r="G139" i="95"/>
  <c r="I139" i="95" s="1"/>
  <c r="G138" i="95"/>
  <c r="I138" i="95" s="1"/>
  <c r="G137" i="95"/>
  <c r="G136" i="95"/>
  <c r="I136" i="95" s="1"/>
  <c r="G135" i="95"/>
  <c r="G134" i="95"/>
  <c r="I134" i="95" s="1"/>
  <c r="G133" i="95"/>
  <c r="I133" i="95" s="1"/>
  <c r="G132" i="95"/>
  <c r="I132" i="95" s="1"/>
  <c r="G131" i="95"/>
  <c r="G130" i="95"/>
  <c r="I130" i="95" s="1"/>
  <c r="G129" i="95"/>
  <c r="I129" i="95" s="1"/>
  <c r="G128" i="95"/>
  <c r="I128" i="95" s="1"/>
  <c r="G127" i="95"/>
  <c r="G126" i="95"/>
  <c r="G125" i="95"/>
  <c r="I125" i="95" s="1"/>
  <c r="G124" i="95"/>
  <c r="I124" i="95" s="1"/>
  <c r="G123" i="95"/>
  <c r="G122" i="95"/>
  <c r="G121" i="95"/>
  <c r="G120" i="95"/>
  <c r="I120" i="95" s="1"/>
  <c r="G119" i="95"/>
  <c r="I119" i="95" s="1"/>
  <c r="G118" i="95"/>
  <c r="I117" i="95"/>
  <c r="G117" i="95"/>
  <c r="G116" i="95"/>
  <c r="G115" i="95"/>
  <c r="G114" i="95"/>
  <c r="G113" i="95"/>
  <c r="G112" i="95"/>
  <c r="G111" i="95"/>
  <c r="I111" i="95" s="1"/>
  <c r="G110" i="95"/>
  <c r="I110" i="95" s="1"/>
  <c r="G109" i="95"/>
  <c r="I109" i="95" s="1"/>
  <c r="G108" i="95"/>
  <c r="G107" i="95"/>
  <c r="I107" i="95" s="1"/>
  <c r="G106" i="95"/>
  <c r="I106" i="95" s="1"/>
  <c r="G105" i="95"/>
  <c r="I105" i="95" s="1"/>
  <c r="G104" i="95"/>
  <c r="G103" i="95"/>
  <c r="I103" i="95" s="1"/>
  <c r="G102" i="95"/>
  <c r="G101" i="95"/>
  <c r="G100" i="95"/>
  <c r="G99" i="95"/>
  <c r="G98" i="95"/>
  <c r="G97" i="95"/>
  <c r="I97" i="95" s="1"/>
  <c r="G96" i="95"/>
  <c r="G95" i="95"/>
  <c r="I95" i="95" s="1"/>
  <c r="G94" i="95"/>
  <c r="I94" i="95" s="1"/>
  <c r="G93" i="95"/>
  <c r="I93" i="95" s="1"/>
  <c r="G92" i="95"/>
  <c r="G91" i="95"/>
  <c r="G90" i="95"/>
  <c r="I90" i="95" s="1"/>
  <c r="G89" i="95"/>
  <c r="I89" i="95" s="1"/>
  <c r="G88" i="95"/>
  <c r="G87" i="95"/>
  <c r="I87" i="95" s="1"/>
  <c r="G86" i="95"/>
  <c r="I86" i="95" s="1"/>
  <c r="G85" i="95"/>
  <c r="I85" i="95" s="1"/>
  <c r="K84" i="95"/>
  <c r="G84" i="95"/>
  <c r="I84" i="95" s="1"/>
  <c r="G83" i="95"/>
  <c r="G82" i="95"/>
  <c r="G81" i="95"/>
  <c r="I81" i="95" s="1"/>
  <c r="G80" i="95"/>
  <c r="I80" i="95" s="1"/>
  <c r="G79" i="95"/>
  <c r="I79" i="95" s="1"/>
  <c r="G78" i="95"/>
  <c r="G77" i="95"/>
  <c r="I77" i="95" s="1"/>
  <c r="G76" i="95"/>
  <c r="I76" i="95" s="1"/>
  <c r="G75" i="95"/>
  <c r="I75" i="95" s="1"/>
  <c r="G74" i="95"/>
  <c r="I74" i="95" s="1"/>
  <c r="G73" i="95"/>
  <c r="I73" i="95" s="1"/>
  <c r="G72" i="95"/>
  <c r="I72" i="95" s="1"/>
  <c r="G71" i="95"/>
  <c r="I71" i="95" s="1"/>
  <c r="G70" i="95"/>
  <c r="I70" i="95" s="1"/>
  <c r="G69" i="95"/>
  <c r="G68" i="95"/>
  <c r="I68" i="95" s="1"/>
  <c r="G67" i="95"/>
  <c r="I67" i="95" s="1"/>
  <c r="G66" i="95"/>
  <c r="I66" i="95" s="1"/>
  <c r="G65" i="95"/>
  <c r="G64" i="95"/>
  <c r="G63" i="95"/>
  <c r="I63" i="95" s="1"/>
  <c r="G62" i="95"/>
  <c r="I62" i="95" s="1"/>
  <c r="G61" i="95"/>
  <c r="I61" i="95" s="1"/>
  <c r="G60" i="95"/>
  <c r="I60" i="95" s="1"/>
  <c r="G59" i="95"/>
  <c r="I59" i="95" s="1"/>
  <c r="G58" i="95"/>
  <c r="I58" i="95" s="1"/>
  <c r="G57" i="95"/>
  <c r="G56" i="95"/>
  <c r="I56" i="95" s="1"/>
  <c r="G55" i="95"/>
  <c r="G54" i="95"/>
  <c r="I54" i="95" s="1"/>
  <c r="G53" i="95"/>
  <c r="I53" i="95" s="1"/>
  <c r="G52" i="95"/>
  <c r="I52" i="95" s="1"/>
  <c r="G51" i="95"/>
  <c r="I51" i="95" s="1"/>
  <c r="G50" i="95"/>
  <c r="I50" i="95" s="1"/>
  <c r="G49" i="95"/>
  <c r="I49" i="95" s="1"/>
  <c r="G48" i="95"/>
  <c r="I48" i="95" s="1"/>
  <c r="G47" i="95"/>
  <c r="I47" i="95" s="1"/>
  <c r="G46" i="95"/>
  <c r="I46" i="95" s="1"/>
  <c r="G45" i="95"/>
  <c r="G44" i="95"/>
  <c r="I44" i="95" s="1"/>
  <c r="G43" i="95"/>
  <c r="G42" i="95"/>
  <c r="I42" i="95" s="1"/>
  <c r="G41" i="95"/>
  <c r="G40" i="95"/>
  <c r="I40" i="95" s="1"/>
  <c r="G39" i="95"/>
  <c r="G38" i="95"/>
  <c r="I38" i="95" s="1"/>
  <c r="G37" i="95"/>
  <c r="G36" i="95"/>
  <c r="G35" i="95"/>
  <c r="I35" i="95" s="1"/>
  <c r="G34" i="95"/>
  <c r="G33" i="95"/>
  <c r="I33" i="95" s="1"/>
  <c r="G32" i="95"/>
  <c r="I32" i="95" s="1"/>
  <c r="G31" i="95"/>
  <c r="G30" i="95"/>
  <c r="I30" i="95" s="1"/>
  <c r="D520" i="94" s="1"/>
  <c r="E520" i="94" s="1"/>
  <c r="G29" i="95"/>
  <c r="I28" i="95"/>
  <c r="D518" i="94" s="1"/>
  <c r="E518" i="94" s="1"/>
  <c r="G28" i="95"/>
  <c r="G27" i="95"/>
  <c r="G26" i="95"/>
  <c r="I26" i="95" s="1"/>
  <c r="D516" i="94" s="1"/>
  <c r="G25" i="95"/>
  <c r="I25" i="95" s="1"/>
  <c r="D515" i="94" s="1"/>
  <c r="G24" i="95"/>
  <c r="I24" i="95" s="1"/>
  <c r="D514" i="94" s="1"/>
  <c r="G23" i="95"/>
  <c r="I23" i="95" s="1"/>
  <c r="D513" i="94" s="1"/>
  <c r="G22" i="95"/>
  <c r="I22" i="95" s="1"/>
  <c r="G21" i="95"/>
  <c r="G19" i="95"/>
  <c r="I19" i="95" s="1"/>
  <c r="J19" i="95" s="1"/>
  <c r="G16" i="93" s="1"/>
  <c r="G18" i="95"/>
  <c r="I18" i="95" s="1"/>
  <c r="J18" i="95" s="1"/>
  <c r="G15" i="93" s="1"/>
  <c r="G17" i="95"/>
  <c r="I17" i="95" s="1"/>
  <c r="J17" i="95" s="1"/>
  <c r="G14" i="93" s="1"/>
  <c r="G16" i="95"/>
  <c r="I16" i="95" s="1"/>
  <c r="J16" i="95" s="1"/>
  <c r="G13" i="93" s="1"/>
  <c r="G15" i="95"/>
  <c r="G14" i="95"/>
  <c r="G12" i="95"/>
  <c r="I12" i="95" s="1"/>
  <c r="J12" i="95" s="1"/>
  <c r="G9" i="93" s="1"/>
  <c r="G11" i="95"/>
  <c r="I11" i="95" s="1"/>
  <c r="J11" i="95" s="1"/>
  <c r="G8" i="93" s="1"/>
  <c r="G10" i="95"/>
  <c r="I10" i="95" s="1"/>
  <c r="J10" i="95" s="1"/>
  <c r="G7" i="93" s="1"/>
  <c r="G9" i="95"/>
  <c r="I9" i="95" s="1"/>
  <c r="G8" i="95"/>
  <c r="I8" i="95" s="1"/>
  <c r="J8" i="95" s="1"/>
  <c r="A3" i="94"/>
  <c r="E516" i="94"/>
  <c r="E515" i="94"/>
  <c r="E514" i="94"/>
  <c r="E478" i="94"/>
  <c r="E476" i="94"/>
  <c r="E473" i="94"/>
  <c r="E458" i="94"/>
  <c r="E453" i="94"/>
  <c r="E438" i="94"/>
  <c r="E433" i="94"/>
  <c r="E420" i="94"/>
  <c r="E399" i="94"/>
  <c r="E352" i="94"/>
  <c r="E302" i="94"/>
  <c r="E255" i="94"/>
  <c r="E202" i="94"/>
  <c r="E197" i="94"/>
  <c r="E191" i="94"/>
  <c r="J70" i="95" l="1"/>
  <c r="D560" i="94"/>
  <c r="E560" i="94" s="1"/>
  <c r="D56" i="94"/>
  <c r="E56" i="94" s="1"/>
  <c r="J209" i="95"/>
  <c r="D195" i="94"/>
  <c r="E195" i="94" s="1"/>
  <c r="K522" i="95"/>
  <c r="D499" i="94"/>
  <c r="J93" i="95"/>
  <c r="D583" i="94"/>
  <c r="D79" i="94"/>
  <c r="J356" i="95"/>
  <c r="D342" i="94"/>
  <c r="E342" i="94" s="1"/>
  <c r="J476" i="95"/>
  <c r="D462" i="94"/>
  <c r="E462" i="94" s="1"/>
  <c r="J357" i="95"/>
  <c r="D343" i="94"/>
  <c r="E343" i="94" s="1"/>
  <c r="J259" i="95"/>
  <c r="D245" i="94"/>
  <c r="E245" i="94" s="1"/>
  <c r="K220" i="95"/>
  <c r="D206" i="94"/>
  <c r="E206" i="94" s="1"/>
  <c r="K300" i="95"/>
  <c r="D286" i="94"/>
  <c r="E286" i="94" s="1"/>
  <c r="J480" i="95"/>
  <c r="D466" i="94"/>
  <c r="E466" i="94" s="1"/>
  <c r="D673" i="94"/>
  <c r="D169" i="94"/>
  <c r="J341" i="95"/>
  <c r="D327" i="94"/>
  <c r="E327" i="94" s="1"/>
  <c r="J401" i="95"/>
  <c r="D387" i="94"/>
  <c r="E387" i="94" s="1"/>
  <c r="J48" i="95"/>
  <c r="D538" i="94"/>
  <c r="E538" i="94" s="1"/>
  <c r="D34" i="94"/>
  <c r="E34" i="94" s="1"/>
  <c r="J242" i="95"/>
  <c r="D228" i="94"/>
  <c r="E228" i="94" s="1"/>
  <c r="J87" i="95"/>
  <c r="D577" i="94"/>
  <c r="E577" i="94" s="1"/>
  <c r="D73" i="94"/>
  <c r="E73" i="94" s="1"/>
  <c r="J223" i="95"/>
  <c r="D209" i="94"/>
  <c r="E209" i="94" s="1"/>
  <c r="J284" i="95"/>
  <c r="D270" i="94"/>
  <c r="E270" i="94" s="1"/>
  <c r="J225" i="95"/>
  <c r="D211" i="94"/>
  <c r="E211" i="94" s="1"/>
  <c r="K285" i="95"/>
  <c r="D271" i="94"/>
  <c r="E271" i="94" s="1"/>
  <c r="J405" i="95"/>
  <c r="D391" i="94"/>
  <c r="E391" i="94" s="1"/>
  <c r="J425" i="95"/>
  <c r="D411" i="94"/>
  <c r="E411" i="94" s="1"/>
  <c r="D18" i="94"/>
  <c r="E18" i="94" s="1"/>
  <c r="D522" i="94"/>
  <c r="E522" i="94" s="1"/>
  <c r="J52" i="95"/>
  <c r="D542" i="94"/>
  <c r="E542" i="94" s="1"/>
  <c r="D38" i="94"/>
  <c r="E38" i="94" s="1"/>
  <c r="J71" i="95"/>
  <c r="D561" i="94"/>
  <c r="E561" i="94" s="1"/>
  <c r="D57" i="94"/>
  <c r="E57" i="94" s="1"/>
  <c r="J90" i="95"/>
  <c r="D580" i="94"/>
  <c r="E580" i="94" s="1"/>
  <c r="D76" i="94"/>
  <c r="E76" i="94" s="1"/>
  <c r="J109" i="95"/>
  <c r="D599" i="94"/>
  <c r="E599" i="94" s="1"/>
  <c r="D95" i="94"/>
  <c r="E95" i="94" s="1"/>
  <c r="K128" i="95"/>
  <c r="D618" i="94"/>
  <c r="E618" i="94" s="1"/>
  <c r="D114" i="94"/>
  <c r="E114" i="94" s="1"/>
  <c r="J148" i="95"/>
  <c r="D638" i="94"/>
  <c r="E638" i="94" s="1"/>
  <c r="D134" i="94"/>
  <c r="E134" i="94" s="1"/>
  <c r="J168" i="95"/>
  <c r="D658" i="94"/>
  <c r="E658" i="94" s="1"/>
  <c r="D154" i="94"/>
  <c r="E154" i="94" s="1"/>
  <c r="J188" i="95"/>
  <c r="D678" i="94"/>
  <c r="E678" i="94" s="1"/>
  <c r="D174" i="94"/>
  <c r="E174" i="94" s="1"/>
  <c r="J226" i="95"/>
  <c r="D212" i="94"/>
  <c r="E212" i="94" s="1"/>
  <c r="K246" i="95"/>
  <c r="D232" i="94"/>
  <c r="E232" i="94" s="1"/>
  <c r="J266" i="95"/>
  <c r="D252" i="94"/>
  <c r="E252" i="94" s="1"/>
  <c r="J346" i="95"/>
  <c r="D332" i="94"/>
  <c r="E332" i="94" s="1"/>
  <c r="K418" i="95"/>
  <c r="D404" i="94"/>
  <c r="E404" i="94" s="1"/>
  <c r="J459" i="95"/>
  <c r="D445" i="94"/>
  <c r="E445" i="94" s="1"/>
  <c r="J282" i="95"/>
  <c r="D268" i="94"/>
  <c r="E268" i="94" s="1"/>
  <c r="J423" i="95"/>
  <c r="D409" i="94"/>
  <c r="E409" i="94" s="1"/>
  <c r="J484" i="95"/>
  <c r="D470" i="94"/>
  <c r="E470" i="94" s="1"/>
  <c r="J33" i="95"/>
  <c r="D523" i="94"/>
  <c r="D19" i="94"/>
  <c r="J72" i="95"/>
  <c r="D562" i="94"/>
  <c r="E562" i="94" s="1"/>
  <c r="D58" i="94"/>
  <c r="E58" i="94" s="1"/>
  <c r="J110" i="95"/>
  <c r="D600" i="94"/>
  <c r="E600" i="94" s="1"/>
  <c r="D96" i="94"/>
  <c r="E96" i="94" s="1"/>
  <c r="J129" i="95"/>
  <c r="D619" i="94"/>
  <c r="E619" i="94" s="1"/>
  <c r="D115" i="94"/>
  <c r="E115" i="94" s="1"/>
  <c r="J227" i="95"/>
  <c r="D213" i="94"/>
  <c r="E213" i="94" s="1"/>
  <c r="J267" i="95"/>
  <c r="D253" i="94"/>
  <c r="E253" i="94" s="1"/>
  <c r="J427" i="95"/>
  <c r="D413" i="94"/>
  <c r="E413" i="94" s="1"/>
  <c r="J297" i="95"/>
  <c r="D283" i="94"/>
  <c r="E283" i="94" s="1"/>
  <c r="K181" i="95"/>
  <c r="D671" i="94"/>
  <c r="E671" i="94" s="1"/>
  <c r="D167" i="94"/>
  <c r="E167" i="94" s="1"/>
  <c r="J360" i="95"/>
  <c r="D346" i="94"/>
  <c r="E346" i="94" s="1"/>
  <c r="J444" i="95"/>
  <c r="D430" i="94"/>
  <c r="E430" i="94" s="1"/>
  <c r="J325" i="95"/>
  <c r="D311" i="94"/>
  <c r="E311" i="94" s="1"/>
  <c r="J130" i="95"/>
  <c r="D620" i="94"/>
  <c r="E620" i="94" s="1"/>
  <c r="D116" i="94"/>
  <c r="E116" i="94" s="1"/>
  <c r="J150" i="95"/>
  <c r="D640" i="94"/>
  <c r="E640" i="94" s="1"/>
  <c r="D136" i="94"/>
  <c r="E136" i="94" s="1"/>
  <c r="J170" i="95"/>
  <c r="D660" i="94"/>
  <c r="E660" i="94" s="1"/>
  <c r="D156" i="94"/>
  <c r="E156" i="94" s="1"/>
  <c r="J190" i="95"/>
  <c r="D680" i="94"/>
  <c r="E680" i="94" s="1"/>
  <c r="D176" i="94"/>
  <c r="E176" i="94" s="1"/>
  <c r="K228" i="95"/>
  <c r="D214" i="94"/>
  <c r="E214" i="94" s="1"/>
  <c r="J448" i="95"/>
  <c r="D434" i="94"/>
  <c r="E434" i="94" s="1"/>
  <c r="J488" i="95"/>
  <c r="D474" i="94"/>
  <c r="E474" i="94" s="1"/>
  <c r="J475" i="95"/>
  <c r="D461" i="94"/>
  <c r="E461" i="94" s="1"/>
  <c r="J258" i="95"/>
  <c r="D244" i="94"/>
  <c r="E244" i="94" s="1"/>
  <c r="J379" i="95"/>
  <c r="D365" i="94"/>
  <c r="E365" i="94" s="1"/>
  <c r="J281" i="95"/>
  <c r="D267" i="94"/>
  <c r="E267" i="94" s="1"/>
  <c r="J105" i="95"/>
  <c r="D595" i="94"/>
  <c r="E595" i="94" s="1"/>
  <c r="D91" i="94"/>
  <c r="E91" i="94" s="1"/>
  <c r="J106" i="95"/>
  <c r="D596" i="94"/>
  <c r="E596" i="94" s="1"/>
  <c r="D92" i="94"/>
  <c r="E92" i="94" s="1"/>
  <c r="J404" i="95"/>
  <c r="D390" i="94"/>
  <c r="E390" i="94" s="1"/>
  <c r="J305" i="95"/>
  <c r="D291" i="94"/>
  <c r="E291" i="94" s="1"/>
  <c r="J75" i="95"/>
  <c r="D565" i="94"/>
  <c r="E565" i="94" s="1"/>
  <c r="D61" i="94"/>
  <c r="E61" i="94" s="1"/>
  <c r="J76" i="95"/>
  <c r="D566" i="94"/>
  <c r="E566" i="94" s="1"/>
  <c r="D62" i="94"/>
  <c r="E62" i="94" s="1"/>
  <c r="J94" i="95"/>
  <c r="D584" i="94"/>
  <c r="E584" i="94" s="1"/>
  <c r="D80" i="94"/>
  <c r="E80" i="94" s="1"/>
  <c r="J376" i="95"/>
  <c r="D362" i="94"/>
  <c r="E362" i="94" s="1"/>
  <c r="J516" i="95"/>
  <c r="D493" i="94"/>
  <c r="E493" i="94" s="1"/>
  <c r="K458" i="95"/>
  <c r="D444" i="94"/>
  <c r="E444" i="94" s="1"/>
  <c r="J161" i="95"/>
  <c r="D651" i="94"/>
  <c r="E651" i="94" s="1"/>
  <c r="D147" i="94"/>
  <c r="E147" i="94" s="1"/>
  <c r="J319" i="95"/>
  <c r="D305" i="94"/>
  <c r="E305" i="94" s="1"/>
  <c r="J439" i="95"/>
  <c r="D425" i="94"/>
  <c r="E425" i="94" s="1"/>
  <c r="J143" i="95"/>
  <c r="D633" i="94"/>
  <c r="D129" i="94"/>
  <c r="J241" i="95"/>
  <c r="D227" i="94"/>
  <c r="E227" i="94" s="1"/>
  <c r="J381" i="95"/>
  <c r="D367" i="94"/>
  <c r="E367" i="94" s="1"/>
  <c r="J124" i="95"/>
  <c r="D614" i="94"/>
  <c r="E614" i="94" s="1"/>
  <c r="D110" i="94"/>
  <c r="E110" i="94" s="1"/>
  <c r="J49" i="95"/>
  <c r="G20" i="93" s="1"/>
  <c r="D539" i="94"/>
  <c r="E539" i="94" s="1"/>
  <c r="D35" i="94"/>
  <c r="E35" i="94" s="1"/>
  <c r="J50" i="95"/>
  <c r="D540" i="94"/>
  <c r="E540" i="94" s="1"/>
  <c r="D36" i="94"/>
  <c r="E36" i="94" s="1"/>
  <c r="J324" i="95"/>
  <c r="D310" i="94"/>
  <c r="E310" i="94" s="1"/>
  <c r="J364" i="95"/>
  <c r="D350" i="94"/>
  <c r="E350" i="94" s="1"/>
  <c r="J464" i="95"/>
  <c r="D450" i="94"/>
  <c r="E450" i="94" s="1"/>
  <c r="J345" i="95"/>
  <c r="D331" i="94"/>
  <c r="E331" i="94" s="1"/>
  <c r="D525" i="94"/>
  <c r="E525" i="94" s="1"/>
  <c r="D21" i="94"/>
  <c r="E21" i="94" s="1"/>
  <c r="J38" i="95"/>
  <c r="D528" i="94"/>
  <c r="E528" i="94" s="1"/>
  <c r="D24" i="94"/>
  <c r="E24" i="94" s="1"/>
  <c r="J58" i="95"/>
  <c r="D548" i="94"/>
  <c r="E548" i="94" s="1"/>
  <c r="D44" i="94"/>
  <c r="E44" i="94" s="1"/>
  <c r="J77" i="95"/>
  <c r="D567" i="94"/>
  <c r="E567" i="94" s="1"/>
  <c r="D63" i="94"/>
  <c r="E63" i="94" s="1"/>
  <c r="J95" i="95"/>
  <c r="D585" i="94"/>
  <c r="E585" i="94" s="1"/>
  <c r="D81" i="94"/>
  <c r="E81" i="94" s="1"/>
  <c r="K355" i="95"/>
  <c r="D341" i="94"/>
  <c r="E341" i="94" s="1"/>
  <c r="K416" i="95"/>
  <c r="D402" i="94"/>
  <c r="E402" i="94" s="1"/>
  <c r="J377" i="95"/>
  <c r="D363" i="94"/>
  <c r="E363" i="94" s="1"/>
  <c r="J140" i="95"/>
  <c r="D630" i="94"/>
  <c r="E630" i="94" s="1"/>
  <c r="D126" i="94"/>
  <c r="E126" i="94" s="1"/>
  <c r="K180" i="95"/>
  <c r="D670" i="94"/>
  <c r="E670" i="94" s="1"/>
  <c r="D166" i="94"/>
  <c r="E166" i="94" s="1"/>
  <c r="J238" i="95"/>
  <c r="D224" i="94"/>
  <c r="E224" i="94" s="1"/>
  <c r="J278" i="95"/>
  <c r="D264" i="94"/>
  <c r="E264" i="94" s="1"/>
  <c r="J298" i="95"/>
  <c r="D284" i="94"/>
  <c r="E284" i="94" s="1"/>
  <c r="J358" i="95"/>
  <c r="D344" i="94"/>
  <c r="E344" i="94" s="1"/>
  <c r="J438" i="95"/>
  <c r="D424" i="94"/>
  <c r="E424" i="94" s="1"/>
  <c r="J279" i="95"/>
  <c r="D265" i="94"/>
  <c r="E265" i="94" s="1"/>
  <c r="J339" i="95"/>
  <c r="D325" i="94"/>
  <c r="E325" i="94" s="1"/>
  <c r="J399" i="95"/>
  <c r="D385" i="94"/>
  <c r="E385" i="94" s="1"/>
  <c r="J419" i="95"/>
  <c r="D405" i="94"/>
  <c r="E405" i="94" s="1"/>
  <c r="J162" i="95"/>
  <c r="D652" i="94"/>
  <c r="E652" i="94" s="1"/>
  <c r="D148" i="94"/>
  <c r="E148" i="94" s="1"/>
  <c r="J240" i="95"/>
  <c r="D226" i="94"/>
  <c r="E226" i="94" s="1"/>
  <c r="J420" i="95"/>
  <c r="D406" i="94"/>
  <c r="E406" i="94" s="1"/>
  <c r="J520" i="95"/>
  <c r="D497" i="94"/>
  <c r="E497" i="94" s="1"/>
  <c r="K203" i="95"/>
  <c r="D189" i="94"/>
  <c r="E189" i="94" s="1"/>
  <c r="J68" i="95"/>
  <c r="D558" i="94"/>
  <c r="E558" i="94" s="1"/>
  <c r="D54" i="94"/>
  <c r="E54" i="94" s="1"/>
  <c r="J144" i="95"/>
  <c r="D634" i="94"/>
  <c r="E634" i="94" s="1"/>
  <c r="D130" i="94"/>
  <c r="E130" i="94" s="1"/>
  <c r="J184" i="95"/>
  <c r="D674" i="94"/>
  <c r="E674" i="94" s="1"/>
  <c r="D170" i="94"/>
  <c r="E170" i="94" s="1"/>
  <c r="J262" i="95"/>
  <c r="D248" i="94"/>
  <c r="E248" i="94" s="1"/>
  <c r="K442" i="95"/>
  <c r="D428" i="94"/>
  <c r="E428" i="94" s="1"/>
  <c r="J125" i="95"/>
  <c r="D615" i="94"/>
  <c r="E615" i="94" s="1"/>
  <c r="D111" i="94"/>
  <c r="E111" i="94" s="1"/>
  <c r="D675" i="94"/>
  <c r="E675" i="94" s="1"/>
  <c r="D171" i="94"/>
  <c r="E171" i="94" s="1"/>
  <c r="I283" i="95"/>
  <c r="K283" i="95"/>
  <c r="J403" i="95"/>
  <c r="D389" i="94"/>
  <c r="E389" i="94" s="1"/>
  <c r="J166" i="95"/>
  <c r="D656" i="94"/>
  <c r="E656" i="94" s="1"/>
  <c r="D152" i="94"/>
  <c r="E152" i="94" s="1"/>
  <c r="J304" i="95"/>
  <c r="D290" i="94"/>
  <c r="E290" i="94" s="1"/>
  <c r="J89" i="95"/>
  <c r="D579" i="94"/>
  <c r="E579" i="94" s="1"/>
  <c r="D75" i="94"/>
  <c r="E75" i="94" s="1"/>
  <c r="J151" i="95"/>
  <c r="D641" i="94"/>
  <c r="E641" i="94" s="1"/>
  <c r="D137" i="94"/>
  <c r="E137" i="94" s="1"/>
  <c r="J56" i="95"/>
  <c r="D546" i="94"/>
  <c r="E546" i="94" s="1"/>
  <c r="D42" i="94"/>
  <c r="E42" i="94" s="1"/>
  <c r="J132" i="95"/>
  <c r="D622" i="94"/>
  <c r="E622" i="94" s="1"/>
  <c r="D118" i="94"/>
  <c r="E118" i="94" s="1"/>
  <c r="J455" i="95"/>
  <c r="D441" i="94"/>
  <c r="E441" i="94" s="1"/>
  <c r="J478" i="95"/>
  <c r="D464" i="94"/>
  <c r="E464" i="94" s="1"/>
  <c r="J141" i="95"/>
  <c r="D631" i="94"/>
  <c r="E631" i="94" s="1"/>
  <c r="D127" i="94"/>
  <c r="E127" i="94" s="1"/>
  <c r="J299" i="95"/>
  <c r="D285" i="94"/>
  <c r="E285" i="94" s="1"/>
  <c r="J202" i="95"/>
  <c r="D188" i="94"/>
  <c r="E188" i="94" s="1"/>
  <c r="J320" i="95"/>
  <c r="D306" i="94"/>
  <c r="E306" i="94" s="1"/>
  <c r="K163" i="95"/>
  <c r="D653" i="94"/>
  <c r="D149" i="94"/>
  <c r="K86" i="95"/>
  <c r="D576" i="94"/>
  <c r="E576" i="94" s="1"/>
  <c r="D72" i="94"/>
  <c r="E72" i="94" s="1"/>
  <c r="K482" i="95"/>
  <c r="D468" i="94"/>
  <c r="E468" i="94" s="1"/>
  <c r="J165" i="95"/>
  <c r="D655" i="94"/>
  <c r="E655" i="94" s="1"/>
  <c r="D151" i="94"/>
  <c r="E151" i="94" s="1"/>
  <c r="K363" i="95"/>
  <c r="D349" i="94"/>
  <c r="E349" i="94" s="1"/>
  <c r="K463" i="95"/>
  <c r="D449" i="94"/>
  <c r="E449" i="94" s="1"/>
  <c r="J107" i="95"/>
  <c r="D597" i="94"/>
  <c r="E597" i="94" s="1"/>
  <c r="D93" i="94"/>
  <c r="E93" i="94" s="1"/>
  <c r="J344" i="95"/>
  <c r="D330" i="94"/>
  <c r="E330" i="94" s="1"/>
  <c r="J51" i="95"/>
  <c r="D541" i="94"/>
  <c r="E541" i="94" s="1"/>
  <c r="D37" i="94"/>
  <c r="E37" i="94" s="1"/>
  <c r="J365" i="95"/>
  <c r="D351" i="94"/>
  <c r="E351" i="94" s="1"/>
  <c r="J74" i="95"/>
  <c r="D564" i="94"/>
  <c r="E564" i="94" s="1"/>
  <c r="D60" i="94"/>
  <c r="E60" i="94" s="1"/>
  <c r="J54" i="95"/>
  <c r="D544" i="94"/>
  <c r="E544" i="94" s="1"/>
  <c r="D40" i="94"/>
  <c r="E40" i="94" s="1"/>
  <c r="K73" i="95"/>
  <c r="D563" i="94"/>
  <c r="D59" i="94"/>
  <c r="J111" i="95"/>
  <c r="D601" i="94"/>
  <c r="E601" i="94" s="1"/>
  <c r="D97" i="94"/>
  <c r="E97" i="94" s="1"/>
  <c r="J167" i="95"/>
  <c r="D657" i="94"/>
  <c r="E657" i="94" s="1"/>
  <c r="D153" i="94"/>
  <c r="E153" i="94" s="1"/>
  <c r="J186" i="95"/>
  <c r="D676" i="94"/>
  <c r="E676" i="94" s="1"/>
  <c r="D172" i="94"/>
  <c r="E172" i="94" s="1"/>
  <c r="J206" i="95"/>
  <c r="D192" i="94"/>
  <c r="E192" i="94" s="1"/>
  <c r="J224" i="95"/>
  <c r="D210" i="94"/>
  <c r="E210" i="94" s="1"/>
  <c r="J244" i="95"/>
  <c r="D230" i="94"/>
  <c r="E230" i="94" s="1"/>
  <c r="J264" i="95"/>
  <c r="D250" i="94"/>
  <c r="E250" i="94" s="1"/>
  <c r="J303" i="95"/>
  <c r="D289" i="94"/>
  <c r="E289" i="94" s="1"/>
  <c r="J323" i="95"/>
  <c r="D309" i="94"/>
  <c r="E309" i="94" s="1"/>
  <c r="J362" i="95"/>
  <c r="D348" i="94"/>
  <c r="E348" i="94" s="1"/>
  <c r="J402" i="95"/>
  <c r="D388" i="94"/>
  <c r="E388" i="94" s="1"/>
  <c r="J422" i="95"/>
  <c r="D408" i="94"/>
  <c r="E408" i="94" s="1"/>
  <c r="J461" i="95"/>
  <c r="D447" i="94"/>
  <c r="E447" i="94" s="1"/>
  <c r="J521" i="95"/>
  <c r="D498" i="94"/>
  <c r="E498" i="94" s="1"/>
  <c r="J268" i="95"/>
  <c r="D254" i="94"/>
  <c r="E254" i="94" s="1"/>
  <c r="J327" i="95"/>
  <c r="D313" i="94"/>
  <c r="E313" i="94" s="1"/>
  <c r="J347" i="95"/>
  <c r="D333" i="94"/>
  <c r="E333" i="94" s="1"/>
  <c r="K426" i="95"/>
  <c r="D412" i="94"/>
  <c r="E412" i="94" s="1"/>
  <c r="J465" i="95"/>
  <c r="D451" i="94"/>
  <c r="E451" i="94" s="1"/>
  <c r="J524" i="95"/>
  <c r="D501" i="94"/>
  <c r="E501" i="94" s="1"/>
  <c r="J59" i="95"/>
  <c r="D549" i="94"/>
  <c r="E549" i="94" s="1"/>
  <c r="D45" i="94"/>
  <c r="E45" i="94" s="1"/>
  <c r="J133" i="95"/>
  <c r="D623" i="94"/>
  <c r="D119" i="94"/>
  <c r="J191" i="95"/>
  <c r="D681" i="94"/>
  <c r="E681" i="94" s="1"/>
  <c r="D177" i="94"/>
  <c r="E177" i="94" s="1"/>
  <c r="J249" i="95"/>
  <c r="D235" i="94"/>
  <c r="E235" i="94" s="1"/>
  <c r="J348" i="95"/>
  <c r="D334" i="94"/>
  <c r="E334" i="94" s="1"/>
  <c r="J407" i="95"/>
  <c r="D393" i="94"/>
  <c r="E393" i="94" s="1"/>
  <c r="K446" i="95"/>
  <c r="D432" i="94"/>
  <c r="E432" i="94" s="1"/>
  <c r="D530" i="94"/>
  <c r="E530" i="94" s="1"/>
  <c r="D26" i="94"/>
  <c r="E26" i="94" s="1"/>
  <c r="J60" i="95"/>
  <c r="D550" i="94"/>
  <c r="E550" i="94" s="1"/>
  <c r="D46" i="94"/>
  <c r="E46" i="94" s="1"/>
  <c r="J79" i="95"/>
  <c r="D569" i="94"/>
  <c r="E569" i="94" s="1"/>
  <c r="D65" i="94"/>
  <c r="E65" i="94" s="1"/>
  <c r="J97" i="95"/>
  <c r="D587" i="94"/>
  <c r="E587" i="94" s="1"/>
  <c r="D83" i="94"/>
  <c r="E83" i="94" s="1"/>
  <c r="J134" i="95"/>
  <c r="D624" i="94"/>
  <c r="E624" i="94" s="1"/>
  <c r="D120" i="94"/>
  <c r="E120" i="94" s="1"/>
  <c r="J153" i="95"/>
  <c r="D643" i="94"/>
  <c r="D139" i="94"/>
  <c r="J173" i="95"/>
  <c r="D663" i="94"/>
  <c r="D159" i="94"/>
  <c r="J192" i="95"/>
  <c r="D682" i="94"/>
  <c r="E682" i="94" s="1"/>
  <c r="D178" i="94"/>
  <c r="E178" i="94" s="1"/>
  <c r="J230" i="95"/>
  <c r="D216" i="94"/>
  <c r="E216" i="94" s="1"/>
  <c r="J309" i="95"/>
  <c r="D295" i="94"/>
  <c r="E295" i="94" s="1"/>
  <c r="J329" i="95"/>
  <c r="D315" i="94"/>
  <c r="E315" i="94" s="1"/>
  <c r="J368" i="95"/>
  <c r="D354" i="94"/>
  <c r="E354" i="94" s="1"/>
  <c r="K507" i="95"/>
  <c r="D484" i="94"/>
  <c r="J526" i="95"/>
  <c r="D503" i="94"/>
  <c r="E503" i="94" s="1"/>
  <c r="J332" i="95"/>
  <c r="D318" i="94"/>
  <c r="E318" i="94" s="1"/>
  <c r="J391" i="95"/>
  <c r="D377" i="94"/>
  <c r="E377" i="94" s="1"/>
  <c r="J470" i="95"/>
  <c r="D456" i="94"/>
  <c r="E456" i="94" s="1"/>
  <c r="J510" i="95"/>
  <c r="D487" i="94"/>
  <c r="E487" i="94" s="1"/>
  <c r="J22" i="95"/>
  <c r="D512" i="94"/>
  <c r="D8" i="94"/>
  <c r="J61" i="95"/>
  <c r="D551" i="94"/>
  <c r="E551" i="94" s="1"/>
  <c r="D47" i="94"/>
  <c r="E47" i="94" s="1"/>
  <c r="K80" i="95"/>
  <c r="D570" i="94"/>
  <c r="E570" i="94" s="1"/>
  <c r="D66" i="94"/>
  <c r="E66" i="94" s="1"/>
  <c r="J117" i="95"/>
  <c r="D607" i="94"/>
  <c r="E607" i="94" s="1"/>
  <c r="D103" i="94"/>
  <c r="E103" i="94" s="1"/>
  <c r="J174" i="95"/>
  <c r="D664" i="94"/>
  <c r="E664" i="94" s="1"/>
  <c r="D160" i="94"/>
  <c r="E160" i="94" s="1"/>
  <c r="J231" i="95"/>
  <c r="D217" i="94"/>
  <c r="E217" i="94" s="1"/>
  <c r="J251" i="95"/>
  <c r="D237" i="94"/>
  <c r="E237" i="94" s="1"/>
  <c r="J271" i="95"/>
  <c r="D257" i="94"/>
  <c r="E257" i="94" s="1"/>
  <c r="J330" i="95"/>
  <c r="D316" i="94"/>
  <c r="E316" i="94" s="1"/>
  <c r="J508" i="95"/>
  <c r="D485" i="94"/>
  <c r="E485" i="94" s="1"/>
  <c r="K62" i="95"/>
  <c r="D552" i="94"/>
  <c r="E552" i="94" s="1"/>
  <c r="D48" i="94"/>
  <c r="E48" i="94" s="1"/>
  <c r="J175" i="95"/>
  <c r="D665" i="94"/>
  <c r="E665" i="94" s="1"/>
  <c r="D161" i="94"/>
  <c r="E161" i="94" s="1"/>
  <c r="J44" i="95"/>
  <c r="D534" i="94"/>
  <c r="E534" i="94" s="1"/>
  <c r="D30" i="94"/>
  <c r="E30" i="94" s="1"/>
  <c r="J119" i="95"/>
  <c r="D609" i="94"/>
  <c r="E609" i="94" s="1"/>
  <c r="D105" i="94"/>
  <c r="E105" i="94" s="1"/>
  <c r="J138" i="95"/>
  <c r="D628" i="94"/>
  <c r="E628" i="94" s="1"/>
  <c r="D124" i="94"/>
  <c r="E124" i="94" s="1"/>
  <c r="K176" i="95"/>
  <c r="J196" i="95"/>
  <c r="D182" i="94"/>
  <c r="E182" i="94" s="1"/>
  <c r="J254" i="95"/>
  <c r="D240" i="94"/>
  <c r="E240" i="94" s="1"/>
  <c r="J293" i="95"/>
  <c r="D279" i="94"/>
  <c r="J313" i="95"/>
  <c r="D299" i="94"/>
  <c r="E299" i="94" s="1"/>
  <c r="K353" i="95"/>
  <c r="D339" i="94"/>
  <c r="E339" i="94" s="1"/>
  <c r="J412" i="95"/>
  <c r="D398" i="94"/>
  <c r="E398" i="94" s="1"/>
  <c r="J431" i="95"/>
  <c r="D417" i="94"/>
  <c r="E417" i="94" s="1"/>
  <c r="J451" i="95"/>
  <c r="D437" i="94"/>
  <c r="E437" i="94" s="1"/>
  <c r="J471" i="95"/>
  <c r="D457" i="94"/>
  <c r="E457" i="94" s="1"/>
  <c r="J491" i="95"/>
  <c r="D477" i="94"/>
  <c r="E477" i="94" s="1"/>
  <c r="J369" i="95"/>
  <c r="D355" i="94"/>
  <c r="E355" i="94" s="1"/>
  <c r="J389" i="95"/>
  <c r="D375" i="94"/>
  <c r="E375" i="94" s="1"/>
  <c r="J428" i="95"/>
  <c r="D414" i="94"/>
  <c r="E414" i="94" s="1"/>
  <c r="K527" i="95"/>
  <c r="D504" i="94"/>
  <c r="J42" i="95"/>
  <c r="D532" i="94"/>
  <c r="E532" i="94" s="1"/>
  <c r="D28" i="94"/>
  <c r="E28" i="94" s="1"/>
  <c r="D571" i="94"/>
  <c r="E571" i="94" s="1"/>
  <c r="D67" i="94"/>
  <c r="E67" i="94" s="1"/>
  <c r="K117" i="95"/>
  <c r="K291" i="95"/>
  <c r="D277" i="94"/>
  <c r="E277" i="94" s="1"/>
  <c r="J311" i="95"/>
  <c r="D297" i="94"/>
  <c r="E297" i="94" s="1"/>
  <c r="J331" i="95"/>
  <c r="D317" i="94"/>
  <c r="E317" i="94" s="1"/>
  <c r="J390" i="95"/>
  <c r="D376" i="94"/>
  <c r="E376" i="94" s="1"/>
  <c r="J449" i="95"/>
  <c r="D435" i="94"/>
  <c r="E435" i="94" s="1"/>
  <c r="J63" i="95"/>
  <c r="D553" i="94"/>
  <c r="D49" i="94"/>
  <c r="J176" i="95"/>
  <c r="D666" i="94"/>
  <c r="E666" i="94" s="1"/>
  <c r="D162" i="94"/>
  <c r="E162" i="94" s="1"/>
  <c r="J195" i="95"/>
  <c r="D181" i="94"/>
  <c r="E181" i="94" s="1"/>
  <c r="J411" i="95"/>
  <c r="D397" i="94"/>
  <c r="E397" i="94" s="1"/>
  <c r="J84" i="95"/>
  <c r="D574" i="94"/>
  <c r="E574" i="94" s="1"/>
  <c r="D70" i="94"/>
  <c r="E70" i="94" s="1"/>
  <c r="K120" i="95"/>
  <c r="D610" i="94"/>
  <c r="E610" i="94" s="1"/>
  <c r="D106" i="94"/>
  <c r="E106" i="94" s="1"/>
  <c r="J139" i="95"/>
  <c r="D629" i="94"/>
  <c r="E629" i="94" s="1"/>
  <c r="D125" i="94"/>
  <c r="E125" i="94" s="1"/>
  <c r="J197" i="95"/>
  <c r="D183" i="94"/>
  <c r="E183" i="94" s="1"/>
  <c r="J215" i="95"/>
  <c r="D201" i="94"/>
  <c r="E201" i="94" s="1"/>
  <c r="J235" i="95"/>
  <c r="D221" i="94"/>
  <c r="E221" i="94" s="1"/>
  <c r="J275" i="95"/>
  <c r="D261" i="94"/>
  <c r="E261" i="94" s="1"/>
  <c r="J314" i="95"/>
  <c r="D300" i="94"/>
  <c r="E300" i="94" s="1"/>
  <c r="J432" i="95"/>
  <c r="D418" i="94"/>
  <c r="E418" i="94" s="1"/>
  <c r="K512" i="95"/>
  <c r="D489" i="94"/>
  <c r="K136" i="95"/>
  <c r="D626" i="94"/>
  <c r="E626" i="94" s="1"/>
  <c r="D122" i="94"/>
  <c r="E122" i="94" s="1"/>
  <c r="J450" i="95"/>
  <c r="D436" i="94"/>
  <c r="E436" i="94" s="1"/>
  <c r="J46" i="95"/>
  <c r="D536" i="94"/>
  <c r="E536" i="94" s="1"/>
  <c r="D32" i="94"/>
  <c r="E32" i="94" s="1"/>
  <c r="J66" i="95"/>
  <c r="D556" i="94"/>
  <c r="E556" i="94" s="1"/>
  <c r="D52" i="94"/>
  <c r="E52" i="94" s="1"/>
  <c r="J103" i="95"/>
  <c r="D593" i="94"/>
  <c r="D89" i="94"/>
  <c r="J159" i="95"/>
  <c r="D649" i="94"/>
  <c r="E649" i="94" s="1"/>
  <c r="D145" i="94"/>
  <c r="E145" i="94" s="1"/>
  <c r="J178" i="95"/>
  <c r="D668" i="94"/>
  <c r="E668" i="94" s="1"/>
  <c r="D164" i="94"/>
  <c r="E164" i="94" s="1"/>
  <c r="J256" i="95"/>
  <c r="D242" i="94"/>
  <c r="E242" i="94" s="1"/>
  <c r="J315" i="95"/>
  <c r="D301" i="94"/>
  <c r="E301" i="94" s="1"/>
  <c r="K335" i="95"/>
  <c r="D321" i="94"/>
  <c r="E321" i="94" s="1"/>
  <c r="J374" i="95"/>
  <c r="D360" i="94"/>
  <c r="E360" i="94" s="1"/>
  <c r="J433" i="95"/>
  <c r="D419" i="94"/>
  <c r="E419" i="94" s="1"/>
  <c r="J473" i="95"/>
  <c r="D459" i="94"/>
  <c r="E459" i="94" s="1"/>
  <c r="J513" i="95"/>
  <c r="D490" i="94"/>
  <c r="E490" i="94" s="1"/>
  <c r="K532" i="95"/>
  <c r="D509" i="94"/>
  <c r="J468" i="95"/>
  <c r="D454" i="94"/>
  <c r="E454" i="94" s="1"/>
  <c r="K47" i="95"/>
  <c r="D537" i="94"/>
  <c r="E537" i="94" s="1"/>
  <c r="D33" i="94"/>
  <c r="E33" i="94" s="1"/>
  <c r="K67" i="95"/>
  <c r="D557" i="94"/>
  <c r="E557" i="94" s="1"/>
  <c r="D53" i="94"/>
  <c r="E53" i="94" s="1"/>
  <c r="J85" i="95"/>
  <c r="D575" i="94"/>
  <c r="E575" i="94" s="1"/>
  <c r="D71" i="94"/>
  <c r="E71" i="94" s="1"/>
  <c r="K160" i="95"/>
  <c r="D650" i="94"/>
  <c r="E650" i="94" s="1"/>
  <c r="D146" i="94"/>
  <c r="E146" i="94" s="1"/>
  <c r="J179" i="95"/>
  <c r="D669" i="94"/>
  <c r="E669" i="94" s="1"/>
  <c r="D165" i="94"/>
  <c r="E165" i="94" s="1"/>
  <c r="J199" i="95"/>
  <c r="D185" i="94"/>
  <c r="E185" i="94" s="1"/>
  <c r="J217" i="95"/>
  <c r="D203" i="94"/>
  <c r="E203" i="94" s="1"/>
  <c r="J257" i="95"/>
  <c r="D243" i="94"/>
  <c r="E243" i="94" s="1"/>
  <c r="J277" i="95"/>
  <c r="D263" i="94"/>
  <c r="E263" i="94" s="1"/>
  <c r="J296" i="95"/>
  <c r="D282" i="94"/>
  <c r="E282" i="94" s="1"/>
  <c r="J375" i="95"/>
  <c r="D361" i="94"/>
  <c r="E361" i="94" s="1"/>
  <c r="J454" i="95"/>
  <c r="D440" i="94"/>
  <c r="E440" i="94" s="1"/>
  <c r="J53" i="95"/>
  <c r="D543" i="94"/>
  <c r="D39" i="94"/>
  <c r="E482" i="94"/>
  <c r="E480" i="94"/>
  <c r="J493" i="95"/>
  <c r="D479" i="94"/>
  <c r="J28" i="95"/>
  <c r="D14" i="94"/>
  <c r="E14" i="94" s="1"/>
  <c r="J24" i="95"/>
  <c r="D10" i="94"/>
  <c r="E10" i="94" s="1"/>
  <c r="J25" i="95"/>
  <c r="D11" i="94"/>
  <c r="E11" i="94" s="1"/>
  <c r="K26" i="95"/>
  <c r="D12" i="94"/>
  <c r="E12" i="94" s="1"/>
  <c r="J30" i="95"/>
  <c r="D16" i="94"/>
  <c r="E16" i="94" s="1"/>
  <c r="J23" i="95"/>
  <c r="G19" i="93" s="1"/>
  <c r="D9" i="94"/>
  <c r="K436" i="95"/>
  <c r="J436" i="95"/>
  <c r="K467" i="95"/>
  <c r="J467" i="95"/>
  <c r="K309" i="95"/>
  <c r="K109" i="95"/>
  <c r="K59" i="95"/>
  <c r="K365" i="95"/>
  <c r="K488" i="95"/>
  <c r="I82" i="95"/>
  <c r="K150" i="95"/>
  <c r="K368" i="95"/>
  <c r="K438" i="95"/>
  <c r="K24" i="95"/>
  <c r="K325" i="95"/>
  <c r="K449" i="95"/>
  <c r="K140" i="95"/>
  <c r="K498" i="95"/>
  <c r="K502" i="95"/>
  <c r="J502" i="95"/>
  <c r="K396" i="95"/>
  <c r="J396" i="95"/>
  <c r="K366" i="95"/>
  <c r="J366" i="95"/>
  <c r="K477" i="95"/>
  <c r="J477" i="95"/>
  <c r="K497" i="95"/>
  <c r="J497" i="95"/>
  <c r="K405" i="95"/>
  <c r="I310" i="95"/>
  <c r="K310" i="95"/>
  <c r="K224" i="95"/>
  <c r="K9" i="95"/>
  <c r="J9" i="95"/>
  <c r="G6" i="93" s="1"/>
  <c r="K42" i="95"/>
  <c r="J120" i="95"/>
  <c r="K107" i="95"/>
  <c r="K78" i="95"/>
  <c r="I64" i="95"/>
  <c r="K64" i="95" s="1"/>
  <c r="I210" i="95"/>
  <c r="K472" i="95"/>
  <c r="J472" i="95"/>
  <c r="K346" i="95"/>
  <c r="K165" i="95"/>
  <c r="I380" i="95"/>
  <c r="I265" i="95"/>
  <c r="K265" i="95" s="1"/>
  <c r="K316" i="95"/>
  <c r="J316" i="95"/>
  <c r="I214" i="95"/>
  <c r="K199" i="95"/>
  <c r="I334" i="95"/>
  <c r="I122" i="95"/>
  <c r="K168" i="95"/>
  <c r="K216" i="95"/>
  <c r="J216" i="95"/>
  <c r="J62" i="95"/>
  <c r="I417" i="95"/>
  <c r="I338" i="95"/>
  <c r="K111" i="95"/>
  <c r="K141" i="95"/>
  <c r="I288" i="95"/>
  <c r="K35" i="95"/>
  <c r="J35" i="95"/>
  <c r="I204" i="95"/>
  <c r="K53" i="95"/>
  <c r="K390" i="95"/>
  <c r="J512" i="95"/>
  <c r="I45" i="95"/>
  <c r="K45" i="95"/>
  <c r="K284" i="95"/>
  <c r="I154" i="95"/>
  <c r="K452" i="95"/>
  <c r="J452" i="95"/>
  <c r="I499" i="95"/>
  <c r="J499" i="95" s="1"/>
  <c r="K499" i="95"/>
  <c r="I100" i="95"/>
  <c r="K129" i="95"/>
  <c r="K223" i="95"/>
  <c r="I326" i="95"/>
  <c r="K326" i="95"/>
  <c r="K358" i="95"/>
  <c r="K249" i="95"/>
  <c r="I392" i="95"/>
  <c r="K403" i="95"/>
  <c r="K468" i="95"/>
  <c r="K521" i="95"/>
  <c r="K130" i="95"/>
  <c r="K275" i="95"/>
  <c r="I437" i="95"/>
  <c r="K478" i="95"/>
  <c r="I514" i="95"/>
  <c r="I147" i="95"/>
  <c r="K147" i="95" s="1"/>
  <c r="K184" i="95"/>
  <c r="K431" i="95"/>
  <c r="K173" i="95"/>
  <c r="K103" i="95"/>
  <c r="I115" i="95"/>
  <c r="K196" i="95"/>
  <c r="K281" i="95"/>
  <c r="I318" i="95"/>
  <c r="I506" i="95"/>
  <c r="K58" i="95"/>
  <c r="K125" i="95"/>
  <c r="K139" i="95"/>
  <c r="I208" i="95"/>
  <c r="I410" i="95"/>
  <c r="K444" i="95"/>
  <c r="I466" i="95"/>
  <c r="K475" i="95"/>
  <c r="K516" i="95"/>
  <c r="I430" i="95"/>
  <c r="I78" i="95"/>
  <c r="K56" i="95"/>
  <c r="K240" i="95"/>
  <c r="I255" i="95"/>
  <c r="K348" i="95"/>
  <c r="I397" i="95"/>
  <c r="I387" i="95"/>
  <c r="K89" i="95"/>
  <c r="I340" i="95"/>
  <c r="K79" i="95"/>
  <c r="K161" i="95"/>
  <c r="K399" i="95"/>
  <c r="I294" i="95"/>
  <c r="K364" i="95"/>
  <c r="K49" i="95"/>
  <c r="K186" i="95"/>
  <c r="K341" i="95"/>
  <c r="K401" i="95"/>
  <c r="K375" i="95"/>
  <c r="K422" i="95"/>
  <c r="K402" i="95"/>
  <c r="K412" i="95"/>
  <c r="I29" i="95"/>
  <c r="D519" i="94" s="1"/>
  <c r="E519" i="94" s="1"/>
  <c r="K75" i="95"/>
  <c r="I273" i="95"/>
  <c r="K273" i="95"/>
  <c r="J413" i="95"/>
  <c r="K413" i="95"/>
  <c r="K211" i="95"/>
  <c r="J211" i="95"/>
  <c r="K32" i="95"/>
  <c r="J32" i="95"/>
  <c r="I469" i="95"/>
  <c r="I406" i="95"/>
  <c r="I503" i="95"/>
  <c r="J503" i="95" s="1"/>
  <c r="I36" i="95"/>
  <c r="K36" i="95"/>
  <c r="J205" i="95"/>
  <c r="K205" i="95"/>
  <c r="K440" i="95"/>
  <c r="J440" i="95"/>
  <c r="I295" i="95"/>
  <c r="J494" i="95"/>
  <c r="K494" i="95"/>
  <c r="J233" i="95"/>
  <c r="K233" i="95"/>
  <c r="K132" i="95"/>
  <c r="J383" i="95"/>
  <c r="K383" i="95"/>
  <c r="I69" i="95"/>
  <c r="J81" i="95"/>
  <c r="K81" i="95"/>
  <c r="K280" i="95"/>
  <c r="J280" i="95"/>
  <c r="I349" i="95"/>
  <c r="K349" i="95"/>
  <c r="I453" i="95"/>
  <c r="I495" i="95"/>
  <c r="K126" i="95"/>
  <c r="I486" i="95"/>
  <c r="K110" i="95"/>
  <c r="I155" i="95"/>
  <c r="I169" i="95"/>
  <c r="I104" i="95"/>
  <c r="K104" i="95"/>
  <c r="I15" i="95"/>
  <c r="J15" i="95" s="1"/>
  <c r="G12" i="93" s="1"/>
  <c r="I118" i="95"/>
  <c r="I198" i="95"/>
  <c r="K198" i="95"/>
  <c r="J434" i="95"/>
  <c r="K434" i="95"/>
  <c r="I445" i="95"/>
  <c r="I43" i="95"/>
  <c r="I414" i="95"/>
  <c r="I287" i="95"/>
  <c r="K241" i="95"/>
  <c r="I250" i="95"/>
  <c r="K350" i="95"/>
  <c r="J350" i="95"/>
  <c r="I367" i="95"/>
  <c r="K8" i="95"/>
  <c r="I37" i="95"/>
  <c r="K162" i="95"/>
  <c r="K185" i="95"/>
  <c r="J185" i="95"/>
  <c r="I200" i="95"/>
  <c r="I274" i="95"/>
  <c r="K319" i="95"/>
  <c r="I351" i="95"/>
  <c r="K505" i="95"/>
  <c r="J505" i="95"/>
  <c r="I91" i="95"/>
  <c r="K258" i="95"/>
  <c r="K305" i="95"/>
  <c r="I243" i="95"/>
  <c r="K51" i="95"/>
  <c r="K259" i="95"/>
  <c r="I306" i="95"/>
  <c r="K337" i="95"/>
  <c r="I385" i="95"/>
  <c r="I142" i="95"/>
  <c r="I164" i="95"/>
  <c r="I201" i="95"/>
  <c r="I213" i="95"/>
  <c r="K235" i="95"/>
  <c r="K244" i="95"/>
  <c r="K298" i="95"/>
  <c r="K313" i="95"/>
  <c r="K329" i="95"/>
  <c r="I337" i="95"/>
  <c r="K344" i="95"/>
  <c r="K369" i="95"/>
  <c r="I394" i="95"/>
  <c r="I409" i="95"/>
  <c r="K439" i="95"/>
  <c r="I456" i="95"/>
  <c r="K464" i="95"/>
  <c r="K52" i="95"/>
  <c r="I92" i="95"/>
  <c r="K92" i="95" s="1"/>
  <c r="K106" i="95"/>
  <c r="J128" i="95"/>
  <c r="I149" i="95"/>
  <c r="I158" i="95"/>
  <c r="J180" i="95"/>
  <c r="I187" i="95"/>
  <c r="I194" i="95"/>
  <c r="I207" i="95"/>
  <c r="J220" i="95"/>
  <c r="I236" i="95"/>
  <c r="I253" i="95"/>
  <c r="I260" i="95"/>
  <c r="I276" i="95"/>
  <c r="I321" i="95"/>
  <c r="J353" i="95"/>
  <c r="I386" i="95"/>
  <c r="J418" i="95"/>
  <c r="J426" i="95"/>
  <c r="K433" i="95"/>
  <c r="K10" i="95"/>
  <c r="K25" i="95"/>
  <c r="K38" i="95"/>
  <c r="I65" i="95"/>
  <c r="K72" i="95"/>
  <c r="K85" i="95"/>
  <c r="I121" i="95"/>
  <c r="J136" i="95"/>
  <c r="J228" i="95"/>
  <c r="I245" i="95"/>
  <c r="K268" i="95"/>
  <c r="J291" i="95"/>
  <c r="K299" i="95"/>
  <c r="K307" i="95"/>
  <c r="K314" i="95"/>
  <c r="K330" i="95"/>
  <c r="I370" i="95"/>
  <c r="I378" i="95"/>
  <c r="I395" i="95"/>
  <c r="K457" i="95"/>
  <c r="J457" i="95"/>
  <c r="K465" i="95"/>
  <c r="I481" i="95"/>
  <c r="K18" i="95"/>
  <c r="I39" i="95"/>
  <c r="K46" i="95"/>
  <c r="I114" i="95"/>
  <c r="K143" i="95"/>
  <c r="K195" i="95"/>
  <c r="I261" i="95"/>
  <c r="I307" i="95"/>
  <c r="K315" i="95"/>
  <c r="K323" i="95"/>
  <c r="K331" i="95"/>
  <c r="I354" i="95"/>
  <c r="K419" i="95"/>
  <c r="K473" i="95"/>
  <c r="J527" i="95"/>
  <c r="K225" i="95"/>
  <c r="K487" i="95"/>
  <c r="J487" i="95"/>
  <c r="I83" i="95"/>
  <c r="K83" i="95"/>
  <c r="K105" i="95"/>
  <c r="I479" i="95"/>
  <c r="K148" i="95"/>
  <c r="I290" i="95"/>
  <c r="I489" i="95"/>
  <c r="J269" i="95"/>
  <c r="K269" i="95"/>
  <c r="K11" i="95"/>
  <c r="K93" i="95"/>
  <c r="I137" i="95"/>
  <c r="J181" i="95"/>
  <c r="K254" i="95"/>
  <c r="K40" i="95"/>
  <c r="J40" i="95"/>
  <c r="K508" i="95"/>
  <c r="K19" i="95"/>
  <c r="J47" i="95"/>
  <c r="K60" i="95"/>
  <c r="J80" i="95"/>
  <c r="K94" i="95"/>
  <c r="K102" i="95"/>
  <c r="I123" i="95"/>
  <c r="J160" i="95"/>
  <c r="K166" i="95"/>
  <c r="J203" i="95"/>
  <c r="K215" i="95"/>
  <c r="K230" i="95"/>
  <c r="I239" i="95"/>
  <c r="K278" i="95"/>
  <c r="J285" i="95"/>
  <c r="K324" i="95"/>
  <c r="K404" i="95"/>
  <c r="K420" i="95"/>
  <c r="K501" i="95"/>
  <c r="I509" i="95"/>
  <c r="I519" i="95"/>
  <c r="K133" i="95"/>
  <c r="J496" i="95"/>
  <c r="K63" i="95"/>
  <c r="I515" i="95"/>
  <c r="K517" i="95"/>
  <c r="J517" i="95"/>
  <c r="J26" i="95"/>
  <c r="K66" i="95"/>
  <c r="I371" i="95"/>
  <c r="K411" i="95"/>
  <c r="I108" i="95"/>
  <c r="K108" i="95"/>
  <c r="K500" i="95"/>
  <c r="K12" i="95"/>
  <c r="I27" i="95"/>
  <c r="D517" i="94" s="1"/>
  <c r="E517" i="94" s="1"/>
  <c r="K33" i="95"/>
  <c r="I41" i="95"/>
  <c r="K74" i="95"/>
  <c r="K175" i="95"/>
  <c r="I182" i="95"/>
  <c r="I189" i="95"/>
  <c r="K209" i="95"/>
  <c r="I263" i="95"/>
  <c r="K263" i="95"/>
  <c r="I530" i="95"/>
  <c r="K462" i="95"/>
  <c r="J462" i="95"/>
  <c r="G18" i="93" s="1"/>
  <c r="I57" i="95"/>
  <c r="K77" i="95"/>
  <c r="I126" i="95"/>
  <c r="K296" i="95"/>
  <c r="J335" i="95"/>
  <c r="J446" i="95"/>
  <c r="I234" i="95"/>
  <c r="J416" i="95"/>
  <c r="K266" i="95"/>
  <c r="K376" i="95"/>
  <c r="J463" i="95"/>
  <c r="K470" i="95"/>
  <c r="I31" i="95"/>
  <c r="D521" i="94" s="1"/>
  <c r="E521" i="94" s="1"/>
  <c r="K44" i="95"/>
  <c r="K206" i="95"/>
  <c r="K320" i="95"/>
  <c r="I113" i="95"/>
  <c r="J73" i="95"/>
  <c r="I101" i="95"/>
  <c r="K151" i="95"/>
  <c r="K174" i="95"/>
  <c r="I292" i="95"/>
  <c r="I388" i="95"/>
  <c r="K388" i="95"/>
  <c r="K492" i="95"/>
  <c r="J492" i="95"/>
  <c r="I415" i="95"/>
  <c r="K391" i="95"/>
  <c r="I218" i="95"/>
  <c r="I312" i="95"/>
  <c r="I359" i="95"/>
  <c r="I400" i="95"/>
  <c r="I424" i="95"/>
  <c r="K23" i="95"/>
  <c r="I156" i="95"/>
  <c r="I289" i="95"/>
  <c r="I336" i="95"/>
  <c r="K71" i="95"/>
  <c r="I99" i="95"/>
  <c r="K99" i="95"/>
  <c r="I157" i="95"/>
  <c r="J246" i="95"/>
  <c r="I308" i="95"/>
  <c r="I528" i="95"/>
  <c r="K188" i="95"/>
  <c r="K347" i="95"/>
  <c r="I529" i="95"/>
  <c r="J67" i="95"/>
  <c r="K87" i="95"/>
  <c r="I102" i="95"/>
  <c r="I116" i="95"/>
  <c r="I131" i="95"/>
  <c r="I247" i="95"/>
  <c r="K271" i="95"/>
  <c r="I301" i="95"/>
  <c r="I333" i="95"/>
  <c r="I14" i="95"/>
  <c r="J14" i="95" s="1"/>
  <c r="G11" i="93" s="1"/>
  <c r="I21" i="95"/>
  <c r="I55" i="95"/>
  <c r="K138" i="95"/>
  <c r="I145" i="95"/>
  <c r="K153" i="95"/>
  <c r="K167" i="95"/>
  <c r="I317" i="95"/>
  <c r="I421" i="95"/>
  <c r="K510" i="95"/>
  <c r="K520" i="95"/>
  <c r="K48" i="95"/>
  <c r="K61" i="95"/>
  <c r="K68" i="95"/>
  <c r="I88" i="95"/>
  <c r="K95" i="95"/>
  <c r="K231" i="95"/>
  <c r="K256" i="95"/>
  <c r="I272" i="95"/>
  <c r="K279" i="95"/>
  <c r="I286" i="95"/>
  <c r="I373" i="95"/>
  <c r="I398" i="95"/>
  <c r="K476" i="95"/>
  <c r="I511" i="95"/>
  <c r="K423" i="95"/>
  <c r="K50" i="95"/>
  <c r="K170" i="95"/>
  <c r="I342" i="95"/>
  <c r="I98" i="95"/>
  <c r="I384" i="95"/>
  <c r="K524" i="95"/>
  <c r="K119" i="95"/>
  <c r="K134" i="95"/>
  <c r="I212" i="95"/>
  <c r="K226" i="95"/>
  <c r="K251" i="95"/>
  <c r="I328" i="95"/>
  <c r="K328" i="95"/>
  <c r="I525" i="95"/>
  <c r="K70" i="95"/>
  <c r="I112" i="95"/>
  <c r="I127" i="95"/>
  <c r="I171" i="95"/>
  <c r="K171" i="95" s="1"/>
  <c r="I193" i="95"/>
  <c r="K360" i="95"/>
  <c r="K447" i="95"/>
  <c r="J447" i="95"/>
  <c r="I135" i="95"/>
  <c r="I172" i="95"/>
  <c r="J219" i="95"/>
  <c r="K219" i="95"/>
  <c r="K455" i="95"/>
  <c r="K471" i="95"/>
  <c r="I229" i="95"/>
  <c r="J86" i="95"/>
  <c r="I222" i="95"/>
  <c r="J300" i="95"/>
  <c r="J363" i="95"/>
  <c r="J458" i="95"/>
  <c r="K238" i="95"/>
  <c r="K293" i="95"/>
  <c r="K339" i="95"/>
  <c r="J355" i="95"/>
  <c r="K428" i="95"/>
  <c r="I435" i="95"/>
  <c r="I441" i="95"/>
  <c r="K451" i="95"/>
  <c r="I483" i="95"/>
  <c r="I518" i="95"/>
  <c r="I96" i="95"/>
  <c r="K96" i="95"/>
  <c r="K191" i="95"/>
  <c r="K217" i="95"/>
  <c r="I232" i="95"/>
  <c r="K248" i="95"/>
  <c r="J248" i="95"/>
  <c r="K303" i="95"/>
  <c r="K183" i="95"/>
  <c r="J183" i="95"/>
  <c r="K22" i="95"/>
  <c r="K28" i="95"/>
  <c r="K144" i="95"/>
  <c r="J163" i="95"/>
  <c r="I177" i="95"/>
  <c r="K190" i="95"/>
  <c r="K197" i="95"/>
  <c r="I221" i="95"/>
  <c r="K262" i="95"/>
  <c r="I343" i="95"/>
  <c r="I372" i="95"/>
  <c r="K379" i="95"/>
  <c r="K450" i="95"/>
  <c r="K480" i="95"/>
  <c r="K504" i="95"/>
  <c r="K30" i="95"/>
  <c r="K90" i="95"/>
  <c r="K159" i="95"/>
  <c r="K179" i="95"/>
  <c r="K297" i="95"/>
  <c r="K345" i="95"/>
  <c r="I352" i="95"/>
  <c r="K459" i="95"/>
  <c r="K513" i="95"/>
  <c r="I152" i="95"/>
  <c r="K152" i="95" s="1"/>
  <c r="I474" i="95"/>
  <c r="I531" i="95"/>
  <c r="K531" i="95"/>
  <c r="K17" i="95"/>
  <c r="K54" i="95"/>
  <c r="K97" i="95"/>
  <c r="I146" i="95"/>
  <c r="K146" i="95"/>
  <c r="I237" i="95"/>
  <c r="K264" i="95"/>
  <c r="I270" i="95"/>
  <c r="K304" i="95"/>
  <c r="K311" i="95"/>
  <c r="K381" i="95"/>
  <c r="K389" i="95"/>
  <c r="K425" i="95"/>
  <c r="K490" i="95"/>
  <c r="J490" i="95"/>
  <c r="J522" i="95"/>
  <c r="I382" i="95"/>
  <c r="K461" i="95"/>
  <c r="K491" i="95"/>
  <c r="K523" i="95"/>
  <c r="J523" i="95"/>
  <c r="I302" i="95"/>
  <c r="K16" i="95"/>
  <c r="K76" i="95"/>
  <c r="K178" i="95"/>
  <c r="I252" i="95"/>
  <c r="I322" i="95"/>
  <c r="I361" i="95"/>
  <c r="I408" i="95"/>
  <c r="I429" i="95"/>
  <c r="J442" i="95"/>
  <c r="I485" i="95"/>
  <c r="I34" i="95"/>
  <c r="K34" i="95"/>
  <c r="K267" i="95"/>
  <c r="K332" i="95"/>
  <c r="K356" i="95"/>
  <c r="K362" i="95"/>
  <c r="K374" i="95"/>
  <c r="I393" i="95"/>
  <c r="K448" i="95"/>
  <c r="K454" i="95"/>
  <c r="I460" i="95"/>
  <c r="K484" i="95"/>
  <c r="K124" i="95"/>
  <c r="K192" i="95"/>
  <c r="K257" i="95"/>
  <c r="K407" i="95"/>
  <c r="K432" i="95"/>
  <c r="K493" i="95"/>
  <c r="K526" i="95"/>
  <c r="K202" i="95"/>
  <c r="K242" i="95"/>
  <c r="K282" i="95"/>
  <c r="K357" i="95"/>
  <c r="I443" i="95"/>
  <c r="J507" i="95"/>
  <c r="K227" i="95"/>
  <c r="K277" i="95"/>
  <c r="K327" i="95"/>
  <c r="K377" i="95"/>
  <c r="K427" i="95"/>
  <c r="J482" i="95"/>
  <c r="J532" i="95"/>
  <c r="J127" i="95" l="1"/>
  <c r="D617" i="94"/>
  <c r="E617" i="94" s="1"/>
  <c r="D113" i="94"/>
  <c r="E113" i="94" s="1"/>
  <c r="J525" i="95"/>
  <c r="D502" i="94"/>
  <c r="E502" i="94" s="1"/>
  <c r="J169" i="95"/>
  <c r="D659" i="94"/>
  <c r="E659" i="94" s="1"/>
  <c r="D155" i="94"/>
  <c r="E155" i="94" s="1"/>
  <c r="J429" i="95"/>
  <c r="D415" i="94"/>
  <c r="E415" i="94" s="1"/>
  <c r="J333" i="95"/>
  <c r="D319" i="94"/>
  <c r="E319" i="94" s="1"/>
  <c r="J289" i="95"/>
  <c r="D275" i="94"/>
  <c r="E275" i="94" s="1"/>
  <c r="J263" i="95"/>
  <c r="D249" i="94"/>
  <c r="E249" i="94" s="1"/>
  <c r="J481" i="95"/>
  <c r="D467" i="94"/>
  <c r="E467" i="94" s="1"/>
  <c r="J142" i="95"/>
  <c r="D632" i="94"/>
  <c r="E632" i="94" s="1"/>
  <c r="D128" i="94"/>
  <c r="E128" i="94" s="1"/>
  <c r="J155" i="95"/>
  <c r="D645" i="94"/>
  <c r="E645" i="94" s="1"/>
  <c r="D141" i="94"/>
  <c r="E141" i="94" s="1"/>
  <c r="J397" i="95"/>
  <c r="D383" i="94"/>
  <c r="E383" i="94" s="1"/>
  <c r="J115" i="95"/>
  <c r="D605" i="94"/>
  <c r="E605" i="94" s="1"/>
  <c r="D101" i="94"/>
  <c r="E101" i="94" s="1"/>
  <c r="J210" i="95"/>
  <c r="D196" i="94"/>
  <c r="E196" i="94" s="1"/>
  <c r="J408" i="95"/>
  <c r="D394" i="94"/>
  <c r="E394" i="94" s="1"/>
  <c r="J328" i="95"/>
  <c r="D314" i="94"/>
  <c r="E314" i="94" s="1"/>
  <c r="J272" i="95"/>
  <c r="D258" i="94"/>
  <c r="E258" i="94" s="1"/>
  <c r="J301" i="95"/>
  <c r="D287" i="94"/>
  <c r="E287" i="94" s="1"/>
  <c r="J156" i="95"/>
  <c r="D646" i="94"/>
  <c r="E646" i="94" s="1"/>
  <c r="D142" i="94"/>
  <c r="E142" i="94" s="1"/>
  <c r="J83" i="95"/>
  <c r="D573" i="94"/>
  <c r="D69" i="94"/>
  <c r="J385" i="95"/>
  <c r="D371" i="94"/>
  <c r="E371" i="94" s="1"/>
  <c r="J367" i="95"/>
  <c r="D353" i="94"/>
  <c r="E353" i="94" s="1"/>
  <c r="J273" i="95"/>
  <c r="D259" i="94"/>
  <c r="E259" i="94" s="1"/>
  <c r="J100" i="95"/>
  <c r="D590" i="94"/>
  <c r="E590" i="94" s="1"/>
  <c r="D86" i="94"/>
  <c r="E86" i="94" s="1"/>
  <c r="J338" i="95"/>
  <c r="D324" i="94"/>
  <c r="E324" i="94" s="1"/>
  <c r="J511" i="95"/>
  <c r="D488" i="94"/>
  <c r="E488" i="94" s="1"/>
  <c r="J157" i="95"/>
  <c r="D647" i="94"/>
  <c r="E647" i="94" s="1"/>
  <c r="D143" i="94"/>
  <c r="E143" i="94" s="1"/>
  <c r="J57" i="95"/>
  <c r="D547" i="94"/>
  <c r="E547" i="94" s="1"/>
  <c r="D43" i="94"/>
  <c r="E43" i="94" s="1"/>
  <c r="J200" i="95"/>
  <c r="D186" i="94"/>
  <c r="E186" i="94" s="1"/>
  <c r="J118" i="95"/>
  <c r="D608" i="94"/>
  <c r="E608" i="94" s="1"/>
  <c r="D104" i="94"/>
  <c r="E104" i="94" s="1"/>
  <c r="J112" i="95"/>
  <c r="D602" i="94"/>
  <c r="E602" i="94" s="1"/>
  <c r="D98" i="94"/>
  <c r="E98" i="94" s="1"/>
  <c r="J21" i="95"/>
  <c r="D511" i="94"/>
  <c r="D7" i="94"/>
  <c r="J530" i="95"/>
  <c r="D507" i="94"/>
  <c r="E507" i="94" s="1"/>
  <c r="J479" i="95"/>
  <c r="D465" i="94"/>
  <c r="E465" i="94" s="1"/>
  <c r="J39" i="95"/>
  <c r="D529" i="94"/>
  <c r="E529" i="94" s="1"/>
  <c r="D25" i="94"/>
  <c r="E25" i="94" s="1"/>
  <c r="J201" i="95"/>
  <c r="D187" i="94"/>
  <c r="E187" i="94" s="1"/>
  <c r="J104" i="95"/>
  <c r="D594" i="94"/>
  <c r="E594" i="94" s="1"/>
  <c r="D90" i="94"/>
  <c r="E90" i="94" s="1"/>
  <c r="J288" i="95"/>
  <c r="D274" i="94"/>
  <c r="E274" i="94" s="1"/>
  <c r="J326" i="95"/>
  <c r="D312" i="94"/>
  <c r="E312" i="94" s="1"/>
  <c r="J252" i="95"/>
  <c r="D238" i="94"/>
  <c r="E238" i="94" s="1"/>
  <c r="J359" i="95"/>
  <c r="D345" i="94"/>
  <c r="E345" i="94" s="1"/>
  <c r="J122" i="95"/>
  <c r="D612" i="94"/>
  <c r="E612" i="94" s="1"/>
  <c r="D108" i="94"/>
  <c r="E108" i="94" s="1"/>
  <c r="J69" i="95"/>
  <c r="D559" i="94"/>
  <c r="E559" i="94" s="1"/>
  <c r="D55" i="94"/>
  <c r="E55" i="94" s="1"/>
  <c r="J123" i="95"/>
  <c r="D613" i="94"/>
  <c r="D109" i="94"/>
  <c r="J250" i="95"/>
  <c r="D236" i="94"/>
  <c r="E236" i="94" s="1"/>
  <c r="J204" i="95"/>
  <c r="D190" i="94"/>
  <c r="E190" i="94" s="1"/>
  <c r="J398" i="95"/>
  <c r="D384" i="94"/>
  <c r="E384" i="94" s="1"/>
  <c r="J361" i="95"/>
  <c r="D347" i="94"/>
  <c r="E347" i="94" s="1"/>
  <c r="J322" i="95"/>
  <c r="D308" i="94"/>
  <c r="E308" i="94" s="1"/>
  <c r="J509" i="95"/>
  <c r="D486" i="94"/>
  <c r="E486" i="94" s="1"/>
  <c r="J514" i="95"/>
  <c r="D491" i="94"/>
  <c r="E491" i="94" s="1"/>
  <c r="J234" i="95"/>
  <c r="D220" i="94"/>
  <c r="E220" i="94" s="1"/>
  <c r="J194" i="95"/>
  <c r="D180" i="94"/>
  <c r="E180" i="94" s="1"/>
  <c r="J213" i="95"/>
  <c r="D199" i="94"/>
  <c r="E199" i="94" s="1"/>
  <c r="J182" i="95"/>
  <c r="D672" i="94"/>
  <c r="E672" i="94" s="1"/>
  <c r="D168" i="94"/>
  <c r="E168" i="94" s="1"/>
  <c r="J131" i="95"/>
  <c r="D621" i="94"/>
  <c r="E621" i="94" s="1"/>
  <c r="D117" i="94"/>
  <c r="E117" i="94" s="1"/>
  <c r="J88" i="95"/>
  <c r="D578" i="94"/>
  <c r="E578" i="94" s="1"/>
  <c r="D74" i="94"/>
  <c r="E74" i="94" s="1"/>
  <c r="J483" i="95"/>
  <c r="D469" i="94"/>
  <c r="E469" i="94" s="1"/>
  <c r="J171" i="95"/>
  <c r="D661" i="94"/>
  <c r="E661" i="94" s="1"/>
  <c r="D157" i="94"/>
  <c r="E157" i="94" s="1"/>
  <c r="J380" i="95"/>
  <c r="D366" i="94"/>
  <c r="E366" i="94" s="1"/>
  <c r="J340" i="95"/>
  <c r="D326" i="94"/>
  <c r="E326" i="94" s="1"/>
  <c r="J515" i="95"/>
  <c r="D492" i="94"/>
  <c r="E492" i="94" s="1"/>
  <c r="J64" i="95"/>
  <c r="D554" i="94"/>
  <c r="E554" i="94" s="1"/>
  <c r="D50" i="94"/>
  <c r="E50" i="94" s="1"/>
  <c r="J232" i="95"/>
  <c r="D218" i="94"/>
  <c r="E218" i="94" s="1"/>
  <c r="J116" i="95"/>
  <c r="D606" i="94"/>
  <c r="E606" i="94" s="1"/>
  <c r="D102" i="94"/>
  <c r="E102" i="94" s="1"/>
  <c r="J372" i="95"/>
  <c r="D358" i="94"/>
  <c r="E358" i="94" s="1"/>
  <c r="J518" i="95"/>
  <c r="D495" i="94"/>
  <c r="E495" i="94" s="1"/>
  <c r="J410" i="95"/>
  <c r="D396" i="94"/>
  <c r="E396" i="94" s="1"/>
  <c r="J489" i="95"/>
  <c r="D475" i="94"/>
  <c r="E475" i="94" s="1"/>
  <c r="J55" i="95"/>
  <c r="D545" i="94"/>
  <c r="E545" i="94" s="1"/>
  <c r="D41" i="94"/>
  <c r="E41" i="94" s="1"/>
  <c r="J318" i="95"/>
  <c r="D304" i="94"/>
  <c r="E304" i="94" s="1"/>
  <c r="J485" i="95"/>
  <c r="D471" i="94"/>
  <c r="E471" i="94" s="1"/>
  <c r="J373" i="95"/>
  <c r="D359" i="94"/>
  <c r="E359" i="94" s="1"/>
  <c r="J286" i="95"/>
  <c r="D272" i="94"/>
  <c r="E272" i="94" s="1"/>
  <c r="J65" i="95"/>
  <c r="D555" i="94"/>
  <c r="E555" i="94" s="1"/>
  <c r="D51" i="94"/>
  <c r="E51" i="94" s="1"/>
  <c r="J164" i="95"/>
  <c r="D654" i="94"/>
  <c r="E654" i="94" s="1"/>
  <c r="D150" i="94"/>
  <c r="E150" i="94" s="1"/>
  <c r="J270" i="95"/>
  <c r="D256" i="94"/>
  <c r="E256" i="94" s="1"/>
  <c r="J189" i="95"/>
  <c r="D679" i="94"/>
  <c r="E679" i="94" s="1"/>
  <c r="D175" i="94"/>
  <c r="E175" i="94" s="1"/>
  <c r="J424" i="95"/>
  <c r="D410" i="94"/>
  <c r="E410" i="94" s="1"/>
  <c r="J400" i="95"/>
  <c r="D386" i="94"/>
  <c r="E386" i="94" s="1"/>
  <c r="J378" i="95"/>
  <c r="D364" i="94"/>
  <c r="E364" i="94" s="1"/>
  <c r="J453" i="95"/>
  <c r="D439" i="94"/>
  <c r="E439" i="94" s="1"/>
  <c r="J78" i="95"/>
  <c r="D568" i="94"/>
  <c r="E568" i="94" s="1"/>
  <c r="D64" i="94"/>
  <c r="E64" i="94" s="1"/>
  <c r="J146" i="95"/>
  <c r="D636" i="94"/>
  <c r="E636" i="94" s="1"/>
  <c r="D132" i="94"/>
  <c r="E132" i="94" s="1"/>
  <c r="J41" i="95"/>
  <c r="D531" i="94"/>
  <c r="E531" i="94" s="1"/>
  <c r="D27" i="94"/>
  <c r="E27" i="94" s="1"/>
  <c r="J287" i="95"/>
  <c r="D273" i="94"/>
  <c r="E273" i="94" s="1"/>
  <c r="J430" i="95"/>
  <c r="D416" i="94"/>
  <c r="E416" i="94" s="1"/>
  <c r="J460" i="95"/>
  <c r="D446" i="94"/>
  <c r="E446" i="94" s="1"/>
  <c r="J218" i="95"/>
  <c r="D204" i="94"/>
  <c r="E204" i="94" s="1"/>
  <c r="J409" i="95"/>
  <c r="D395" i="94"/>
  <c r="E395" i="94" s="1"/>
  <c r="J349" i="95"/>
  <c r="D335" i="94"/>
  <c r="E335" i="94" s="1"/>
  <c r="J302" i="95"/>
  <c r="D288" i="94"/>
  <c r="E288" i="94" s="1"/>
  <c r="J334" i="95"/>
  <c r="D320" i="94"/>
  <c r="E320" i="94" s="1"/>
  <c r="J172" i="95"/>
  <c r="D662" i="94"/>
  <c r="E662" i="94" s="1"/>
  <c r="D158" i="94"/>
  <c r="E158" i="94" s="1"/>
  <c r="J415" i="95"/>
  <c r="D401" i="94"/>
  <c r="E401" i="94" s="1"/>
  <c r="J276" i="95"/>
  <c r="D262" i="94"/>
  <c r="E262" i="94" s="1"/>
  <c r="J445" i="95"/>
  <c r="D431" i="94"/>
  <c r="E431" i="94" s="1"/>
  <c r="J393" i="95"/>
  <c r="D379" i="94"/>
  <c r="J342" i="95"/>
  <c r="D328" i="94"/>
  <c r="E328" i="94" s="1"/>
  <c r="J260" i="95"/>
  <c r="D246" i="94"/>
  <c r="E246" i="94" s="1"/>
  <c r="J214" i="95"/>
  <c r="D200" i="94"/>
  <c r="E200" i="94" s="1"/>
  <c r="J221" i="95"/>
  <c r="D207" i="94"/>
  <c r="E207" i="94" s="1"/>
  <c r="J406" i="95"/>
  <c r="D392" i="94"/>
  <c r="E392" i="94" s="1"/>
  <c r="J474" i="95"/>
  <c r="D460" i="94"/>
  <c r="E460" i="94" s="1"/>
  <c r="J441" i="95"/>
  <c r="D427" i="94"/>
  <c r="E427" i="94" s="1"/>
  <c r="J317" i="95"/>
  <c r="D303" i="94"/>
  <c r="E303" i="94" s="1"/>
  <c r="J528" i="95"/>
  <c r="D505" i="94"/>
  <c r="E505" i="94" s="1"/>
  <c r="J108" i="95"/>
  <c r="D598" i="94"/>
  <c r="E598" i="94" s="1"/>
  <c r="D94" i="94"/>
  <c r="E94" i="94" s="1"/>
  <c r="J239" i="95"/>
  <c r="D225" i="94"/>
  <c r="E225" i="94" s="1"/>
  <c r="J307" i="95"/>
  <c r="D293" i="94"/>
  <c r="E293" i="94" s="1"/>
  <c r="J236" i="95"/>
  <c r="D222" i="94"/>
  <c r="E222" i="94" s="1"/>
  <c r="J351" i="95"/>
  <c r="D337" i="94"/>
  <c r="E337" i="94" s="1"/>
  <c r="K57" i="95"/>
  <c r="J208" i="95"/>
  <c r="D194" i="94"/>
  <c r="E194" i="94" s="1"/>
  <c r="J310" i="95"/>
  <c r="D296" i="94"/>
  <c r="E296" i="94" s="1"/>
  <c r="J82" i="95"/>
  <c r="D572" i="94"/>
  <c r="E572" i="94" s="1"/>
  <c r="D68" i="94"/>
  <c r="E68" i="94" s="1"/>
  <c r="J283" i="95"/>
  <c r="D269" i="94"/>
  <c r="E269" i="94" s="1"/>
  <c r="J34" i="95"/>
  <c r="D524" i="94"/>
  <c r="E524" i="94" s="1"/>
  <c r="D20" i="94"/>
  <c r="E20" i="94" s="1"/>
  <c r="J99" i="95"/>
  <c r="D589" i="94"/>
  <c r="E589" i="94" s="1"/>
  <c r="D85" i="94"/>
  <c r="E85" i="94" s="1"/>
  <c r="J158" i="95"/>
  <c r="D648" i="94"/>
  <c r="E648" i="94" s="1"/>
  <c r="D144" i="94"/>
  <c r="E144" i="94" s="1"/>
  <c r="J113" i="95"/>
  <c r="D603" i="94"/>
  <c r="D99" i="94"/>
  <c r="J149" i="95"/>
  <c r="D639" i="94"/>
  <c r="E639" i="94" s="1"/>
  <c r="D135" i="94"/>
  <c r="E135" i="94" s="1"/>
  <c r="J37" i="95"/>
  <c r="D527" i="94"/>
  <c r="E527" i="94" s="1"/>
  <c r="D23" i="94"/>
  <c r="E23" i="94" s="1"/>
  <c r="J222" i="95"/>
  <c r="D208" i="94"/>
  <c r="E208" i="94" s="1"/>
  <c r="J92" i="95"/>
  <c r="D582" i="94"/>
  <c r="E582" i="94" s="1"/>
  <c r="D78" i="94"/>
  <c r="E78" i="94" s="1"/>
  <c r="J486" i="95"/>
  <c r="D472" i="94"/>
  <c r="E472" i="94" s="1"/>
  <c r="J255" i="95"/>
  <c r="D241" i="94"/>
  <c r="E241" i="94" s="1"/>
  <c r="J417" i="95"/>
  <c r="D403" i="94"/>
  <c r="E403" i="94" s="1"/>
  <c r="J237" i="95"/>
  <c r="D223" i="94"/>
  <c r="E223" i="94" s="1"/>
  <c r="J229" i="95"/>
  <c r="D215" i="94"/>
  <c r="E215" i="94" s="1"/>
  <c r="J395" i="95"/>
  <c r="D381" i="94"/>
  <c r="E381" i="94" s="1"/>
  <c r="J456" i="95"/>
  <c r="D442" i="94"/>
  <c r="E442" i="94" s="1"/>
  <c r="J147" i="95"/>
  <c r="D637" i="94"/>
  <c r="E637" i="94" s="1"/>
  <c r="D133" i="94"/>
  <c r="E133" i="94" s="1"/>
  <c r="J312" i="95"/>
  <c r="D298" i="94"/>
  <c r="E298" i="94" s="1"/>
  <c r="J370" i="95"/>
  <c r="D356" i="94"/>
  <c r="E356" i="94" s="1"/>
  <c r="J243" i="95"/>
  <c r="D229" i="94"/>
  <c r="J154" i="95"/>
  <c r="D644" i="94"/>
  <c r="E644" i="94" s="1"/>
  <c r="D140" i="94"/>
  <c r="E140" i="94" s="1"/>
  <c r="J414" i="95"/>
  <c r="D400" i="94"/>
  <c r="E400" i="94" s="1"/>
  <c r="J96" i="95"/>
  <c r="D586" i="94"/>
  <c r="E586" i="94" s="1"/>
  <c r="D82" i="94"/>
  <c r="E82" i="94" s="1"/>
  <c r="J321" i="95"/>
  <c r="D307" i="94"/>
  <c r="E307" i="94" s="1"/>
  <c r="J98" i="95"/>
  <c r="D588" i="94"/>
  <c r="E588" i="94" s="1"/>
  <c r="D84" i="94"/>
  <c r="E84" i="94" s="1"/>
  <c r="J91" i="95"/>
  <c r="D581" i="94"/>
  <c r="E581" i="94" s="1"/>
  <c r="D77" i="94"/>
  <c r="E77" i="94" s="1"/>
  <c r="J466" i="95"/>
  <c r="D452" i="94"/>
  <c r="E452" i="94" s="1"/>
  <c r="J382" i="95"/>
  <c r="D368" i="94"/>
  <c r="E368" i="94" s="1"/>
  <c r="J435" i="95"/>
  <c r="D421" i="94"/>
  <c r="E421" i="94" s="1"/>
  <c r="J308" i="95"/>
  <c r="D294" i="94"/>
  <c r="E294" i="94" s="1"/>
  <c r="J388" i="95"/>
  <c r="D374" i="94"/>
  <c r="E374" i="94" s="1"/>
  <c r="J126" i="95"/>
  <c r="D616" i="94"/>
  <c r="E616" i="94" s="1"/>
  <c r="D112" i="94"/>
  <c r="E112" i="94" s="1"/>
  <c r="J261" i="95"/>
  <c r="D247" i="94"/>
  <c r="E247" i="94" s="1"/>
  <c r="J245" i="95"/>
  <c r="D231" i="94"/>
  <c r="E231" i="94" s="1"/>
  <c r="J198" i="95"/>
  <c r="D184" i="94"/>
  <c r="E184" i="94" s="1"/>
  <c r="K91" i="95"/>
  <c r="J469" i="95"/>
  <c r="D455" i="94"/>
  <c r="E455" i="94" s="1"/>
  <c r="J294" i="95"/>
  <c r="D280" i="94"/>
  <c r="E280" i="94" s="1"/>
  <c r="K340" i="95"/>
  <c r="J145" i="95"/>
  <c r="D635" i="94"/>
  <c r="E635" i="94" s="1"/>
  <c r="D131" i="94"/>
  <c r="E131" i="94" s="1"/>
  <c r="J290" i="95"/>
  <c r="D276" i="94"/>
  <c r="E276" i="94" s="1"/>
  <c r="J114" i="95"/>
  <c r="D604" i="94"/>
  <c r="E604" i="94" s="1"/>
  <c r="D100" i="94"/>
  <c r="E100" i="94" s="1"/>
  <c r="J121" i="95"/>
  <c r="D611" i="94"/>
  <c r="E611" i="94" s="1"/>
  <c r="D107" i="94"/>
  <c r="E107" i="94" s="1"/>
  <c r="J187" i="95"/>
  <c r="D677" i="94"/>
  <c r="E677" i="94" s="1"/>
  <c r="D173" i="94"/>
  <c r="E173" i="94" s="1"/>
  <c r="J352" i="95"/>
  <c r="D338" i="94"/>
  <c r="E338" i="94" s="1"/>
  <c r="J101" i="95"/>
  <c r="D591" i="94"/>
  <c r="E591" i="94" s="1"/>
  <c r="D87" i="94"/>
  <c r="E87" i="94" s="1"/>
  <c r="J336" i="95"/>
  <c r="D322" i="94"/>
  <c r="E322" i="94" s="1"/>
  <c r="J387" i="95"/>
  <c r="D373" i="94"/>
  <c r="E373" i="94" s="1"/>
  <c r="J247" i="95"/>
  <c r="D233" i="94"/>
  <c r="E233" i="94" s="1"/>
  <c r="J306" i="95"/>
  <c r="D292" i="94"/>
  <c r="E292" i="94" s="1"/>
  <c r="J295" i="95"/>
  <c r="D281" i="94"/>
  <c r="E281" i="94" s="1"/>
  <c r="J212" i="95"/>
  <c r="D198" i="94"/>
  <c r="E198" i="94" s="1"/>
  <c r="J519" i="95"/>
  <c r="D496" i="94"/>
  <c r="E496" i="94" s="1"/>
  <c r="J102" i="95"/>
  <c r="D592" i="94"/>
  <c r="E592" i="94" s="1"/>
  <c r="D88" i="94"/>
  <c r="E88" i="94" s="1"/>
  <c r="J386" i="95"/>
  <c r="D372" i="94"/>
  <c r="E372" i="94" s="1"/>
  <c r="J384" i="95"/>
  <c r="D370" i="94"/>
  <c r="E370" i="94" s="1"/>
  <c r="J354" i="95"/>
  <c r="D340" i="94"/>
  <c r="E340" i="94" s="1"/>
  <c r="J394" i="95"/>
  <c r="D380" i="94"/>
  <c r="E380" i="94" s="1"/>
  <c r="J43" i="95"/>
  <c r="G21" i="93" s="1"/>
  <c r="D533" i="94"/>
  <c r="D29" i="94"/>
  <c r="J437" i="95"/>
  <c r="D423" i="94"/>
  <c r="E423" i="94" s="1"/>
  <c r="J343" i="95"/>
  <c r="D329" i="94"/>
  <c r="J529" i="95"/>
  <c r="D506" i="94"/>
  <c r="E506" i="94" s="1"/>
  <c r="J36" i="95"/>
  <c r="D526" i="94"/>
  <c r="E526" i="94" s="1"/>
  <c r="D22" i="94"/>
  <c r="E22" i="94" s="1"/>
  <c r="J45" i="95"/>
  <c r="D535" i="94"/>
  <c r="E535" i="94" s="1"/>
  <c r="D31" i="94"/>
  <c r="E31" i="94" s="1"/>
  <c r="J135" i="95"/>
  <c r="D625" i="94"/>
  <c r="E625" i="94" s="1"/>
  <c r="D121" i="94"/>
  <c r="E121" i="94" s="1"/>
  <c r="J137" i="95"/>
  <c r="D627" i="94"/>
  <c r="E627" i="94" s="1"/>
  <c r="D123" i="94"/>
  <c r="E123" i="94" s="1"/>
  <c r="J531" i="95"/>
  <c r="D508" i="94"/>
  <c r="E508" i="94" s="1"/>
  <c r="J421" i="95"/>
  <c r="D407" i="94"/>
  <c r="E407" i="94" s="1"/>
  <c r="J253" i="95"/>
  <c r="D239" i="94"/>
  <c r="E239" i="94" s="1"/>
  <c r="J337" i="95"/>
  <c r="D323" i="94"/>
  <c r="E323" i="94" s="1"/>
  <c r="J443" i="95"/>
  <c r="D429" i="94"/>
  <c r="J152" i="95"/>
  <c r="D642" i="94"/>
  <c r="E642" i="94" s="1"/>
  <c r="D138" i="94"/>
  <c r="E138" i="94" s="1"/>
  <c r="J177" i="95"/>
  <c r="D667" i="94"/>
  <c r="E667" i="94" s="1"/>
  <c r="D163" i="94"/>
  <c r="E163" i="94" s="1"/>
  <c r="J193" i="95"/>
  <c r="D683" i="94"/>
  <c r="D179" i="94"/>
  <c r="K511" i="95"/>
  <c r="J292" i="95"/>
  <c r="D278" i="94"/>
  <c r="E278" i="94" s="1"/>
  <c r="J371" i="95"/>
  <c r="D357" i="94"/>
  <c r="E357" i="94" s="1"/>
  <c r="J207" i="95"/>
  <c r="D193" i="94"/>
  <c r="E193" i="94" s="1"/>
  <c r="J274" i="95"/>
  <c r="D260" i="94"/>
  <c r="E260" i="94" s="1"/>
  <c r="K118" i="95"/>
  <c r="K69" i="95"/>
  <c r="J392" i="95"/>
  <c r="D378" i="94"/>
  <c r="E378" i="94" s="1"/>
  <c r="K204" i="95"/>
  <c r="J265" i="95"/>
  <c r="D251" i="94"/>
  <c r="E251" i="94" s="1"/>
  <c r="J506" i="95"/>
  <c r="D483" i="94"/>
  <c r="J495" i="95"/>
  <c r="D481" i="94"/>
  <c r="J27" i="95"/>
  <c r="D13" i="94"/>
  <c r="E13" i="94" s="1"/>
  <c r="J31" i="95"/>
  <c r="D17" i="94"/>
  <c r="E17" i="94" s="1"/>
  <c r="J29" i="95"/>
  <c r="D15" i="94"/>
  <c r="E15" i="94" s="1"/>
  <c r="K39" i="95"/>
  <c r="K525" i="95"/>
  <c r="K214" i="95"/>
  <c r="K301" i="95"/>
  <c r="K82" i="95"/>
  <c r="K247" i="95"/>
  <c r="K100" i="95"/>
  <c r="K208" i="95"/>
  <c r="K392" i="95"/>
  <c r="K213" i="95"/>
  <c r="K270" i="95"/>
  <c r="K410" i="95"/>
  <c r="K131" i="95"/>
  <c r="K294" i="95"/>
  <c r="K236" i="95"/>
  <c r="K122" i="95"/>
  <c r="K506" i="95"/>
  <c r="K380" i="95"/>
  <c r="K127" i="95"/>
  <c r="K101" i="95"/>
  <c r="K386" i="95"/>
  <c r="K154" i="95"/>
  <c r="K417" i="95"/>
  <c r="K193" i="95"/>
  <c r="K414" i="95"/>
  <c r="K41" i="95"/>
  <c r="K437" i="95"/>
  <c r="K466" i="95"/>
  <c r="K292" i="95"/>
  <c r="K234" i="95"/>
  <c r="K333" i="95"/>
  <c r="K290" i="95"/>
  <c r="K210" i="95"/>
  <c r="K123" i="95"/>
  <c r="K21" i="95"/>
  <c r="K317" i="95"/>
  <c r="K338" i="95"/>
  <c r="K149" i="95"/>
  <c r="K31" i="95"/>
  <c r="K255" i="95"/>
  <c r="K483" i="95"/>
  <c r="K88" i="95"/>
  <c r="K441" i="95"/>
  <c r="K112" i="95"/>
  <c r="K15" i="95"/>
  <c r="K397" i="95"/>
  <c r="K115" i="95"/>
  <c r="K514" i="95"/>
  <c r="K529" i="95"/>
  <c r="K387" i="95"/>
  <c r="K334" i="95"/>
  <c r="K318" i="95"/>
  <c r="K342" i="95"/>
  <c r="K137" i="95"/>
  <c r="K509" i="95"/>
  <c r="K430" i="95"/>
  <c r="K308" i="95"/>
  <c r="K503" i="95"/>
  <c r="K288" i="95"/>
  <c r="K429" i="95"/>
  <c r="K232" i="95"/>
  <c r="K479" i="95"/>
  <c r="K495" i="95"/>
  <c r="K229" i="95"/>
  <c r="K409" i="95"/>
  <c r="K445" i="95"/>
  <c r="K113" i="95"/>
  <c r="K367" i="95"/>
  <c r="K424" i="95"/>
  <c r="K474" i="95"/>
  <c r="K43" i="95"/>
  <c r="K260" i="95"/>
  <c r="K460" i="95"/>
  <c r="K400" i="95"/>
  <c r="K169" i="95"/>
  <c r="K469" i="95"/>
  <c r="K222" i="95"/>
  <c r="K121" i="95"/>
  <c r="K155" i="95"/>
  <c r="K322" i="95"/>
  <c r="K518" i="95"/>
  <c r="K245" i="95"/>
  <c r="K172" i="95"/>
  <c r="K352" i="95"/>
  <c r="K243" i="95"/>
  <c r="K187" i="95"/>
  <c r="K515" i="95"/>
  <c r="K274" i="95"/>
  <c r="K372" i="95"/>
  <c r="K145" i="95"/>
  <c r="K481" i="95"/>
  <c r="K250" i="95"/>
  <c r="K435" i="95"/>
  <c r="K354" i="95"/>
  <c r="K237" i="95"/>
  <c r="K221" i="95"/>
  <c r="K398" i="95"/>
  <c r="K189" i="95"/>
  <c r="K276" i="95"/>
  <c r="K370" i="95"/>
  <c r="K289" i="95"/>
  <c r="K253" i="95"/>
  <c r="K486" i="95"/>
  <c r="K200" i="95"/>
  <c r="K336" i="95"/>
  <c r="K55" i="95"/>
  <c r="K530" i="95"/>
  <c r="K395" i="95"/>
  <c r="K306" i="95"/>
  <c r="K406" i="95"/>
  <c r="K177" i="95"/>
  <c r="K286" i="95"/>
  <c r="K489" i="95"/>
  <c r="K182" i="95"/>
  <c r="K421" i="95"/>
  <c r="K158" i="95"/>
  <c r="K384" i="95"/>
  <c r="K359" i="95"/>
  <c r="K295" i="95"/>
  <c r="K385" i="95"/>
  <c r="K157" i="95"/>
  <c r="K218" i="95"/>
  <c r="K415" i="95"/>
  <c r="K135" i="95"/>
  <c r="K239" i="95"/>
  <c r="K312" i="95"/>
  <c r="K485" i="95"/>
  <c r="K321" i="95"/>
  <c r="K164" i="95"/>
  <c r="K408" i="95"/>
  <c r="K361" i="95"/>
  <c r="K343" i="95"/>
  <c r="K27" i="95"/>
  <c r="K14" i="95"/>
  <c r="K142" i="95"/>
  <c r="K302" i="95"/>
  <c r="K373" i="95"/>
  <c r="K252" i="95"/>
  <c r="K65" i="95"/>
  <c r="K287" i="95"/>
  <c r="K98" i="95"/>
  <c r="K443" i="95"/>
  <c r="K393" i="95"/>
  <c r="K272" i="95"/>
  <c r="K156" i="95"/>
  <c r="K519" i="95"/>
  <c r="K116" i="95"/>
  <c r="K261" i="95"/>
  <c r="K378" i="95"/>
  <c r="K37" i="95"/>
  <c r="K351" i="95"/>
  <c r="K371" i="95"/>
  <c r="K29" i="95"/>
  <c r="K382" i="95"/>
  <c r="K528" i="95"/>
  <c r="K453" i="95"/>
  <c r="K114" i="95"/>
  <c r="K394" i="95"/>
  <c r="K201" i="95"/>
  <c r="K212" i="95"/>
  <c r="K456" i="95"/>
  <c r="K207" i="95"/>
  <c r="K194" i="95"/>
  <c r="E483" i="94" l="1"/>
  <c r="E481" i="94"/>
  <c r="G6" i="58" l="1"/>
  <c r="G7" i="58"/>
  <c r="G8" i="58"/>
  <c r="G9" i="58"/>
  <c r="G10" i="58"/>
  <c r="G11" i="58"/>
  <c r="G12" i="58"/>
  <c r="G13" i="58"/>
  <c r="G14" i="58"/>
  <c r="G15" i="58"/>
  <c r="G16" i="58"/>
  <c r="G17" i="58"/>
  <c r="G18" i="58"/>
  <c r="G19" i="58"/>
  <c r="G20" i="58"/>
  <c r="G21" i="58"/>
  <c r="G22" i="58"/>
  <c r="G23" i="58"/>
  <c r="G24" i="58"/>
  <c r="G25" i="58"/>
  <c r="G26" i="58"/>
  <c r="G27" i="58"/>
  <c r="G28" i="58"/>
  <c r="G29" i="58"/>
  <c r="G30" i="58"/>
  <c r="G31" i="58"/>
  <c r="G32" i="58"/>
  <c r="G33" i="58"/>
  <c r="G34" i="58"/>
  <c r="G35" i="58"/>
  <c r="G36" i="58"/>
  <c r="G37" i="58"/>
  <c r="G38" i="58"/>
  <c r="G39" i="58"/>
  <c r="G40" i="58"/>
  <c r="G5" i="58"/>
  <c r="A3" i="58"/>
  <c r="A4" i="59"/>
  <c r="G41" i="58" l="1"/>
  <c r="C6" i="59" s="1"/>
  <c r="C8" i="59" s="1"/>
  <c r="A3" i="56"/>
  <c r="A3" i="55"/>
  <c r="A3" i="57" l="1"/>
  <c r="A2" i="31" l="1"/>
  <c r="A3" i="30"/>
  <c r="A4"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A3" i="27"/>
  <c r="A4" i="27"/>
  <c r="C9" i="27"/>
  <c r="C11" i="27"/>
  <c r="G86" i="30" l="1"/>
  <c r="F9" i="93" l="1"/>
  <c r="F11" i="93"/>
  <c r="F13" i="93"/>
  <c r="F20" i="93"/>
  <c r="E429" i="94"/>
  <c r="E479" i="94"/>
  <c r="E484" i="94"/>
  <c r="E499" i="94"/>
  <c r="E159" i="94" l="1"/>
  <c r="E663" i="94"/>
  <c r="E533" i="94"/>
  <c r="E29" i="94"/>
  <c r="F21" i="93"/>
  <c r="E99" i="94"/>
  <c r="E603" i="94"/>
  <c r="E553" i="94"/>
  <c r="E49" i="94"/>
  <c r="E19" i="94"/>
  <c r="E523" i="94"/>
  <c r="E613" i="94"/>
  <c r="E109" i="94"/>
  <c r="E79" i="94"/>
  <c r="E583" i="94"/>
  <c r="E683" i="94"/>
  <c r="E179" i="94"/>
  <c r="E379" i="94"/>
  <c r="E509" i="94"/>
  <c r="F6" i="93" l="1"/>
  <c r="E229" i="94"/>
  <c r="E279" i="94"/>
  <c r="F8" i="93"/>
  <c r="F15" i="93"/>
  <c r="E504" i="94"/>
  <c r="F12" i="93"/>
  <c r="E512" i="94"/>
  <c r="E8" i="94"/>
  <c r="F14" i="93"/>
  <c r="E511" i="94"/>
  <c r="E7" i="94"/>
  <c r="E513" i="94"/>
  <c r="E9" i="94"/>
  <c r="F19" i="93"/>
  <c r="E633" i="94"/>
  <c r="E129" i="94"/>
  <c r="F5" i="93"/>
  <c r="E329" i="94"/>
  <c r="E169" i="94"/>
  <c r="E673" i="94"/>
  <c r="E494" i="94"/>
  <c r="E489" i="94"/>
  <c r="E59" i="94"/>
  <c r="E563" i="94"/>
  <c r="E593" i="94"/>
  <c r="E89" i="94"/>
  <c r="E653" i="94"/>
  <c r="E149" i="94"/>
  <c r="E139" i="94"/>
  <c r="E643" i="94"/>
  <c r="E69" i="94"/>
  <c r="E573" i="94"/>
  <c r="F16" i="93"/>
  <c r="E39" i="94"/>
  <c r="E543" i="94"/>
  <c r="E119" i="94"/>
  <c r="E623" i="94"/>
  <c r="F18" i="93"/>
  <c r="F7" i="93"/>
  <c r="H9" i="93" l="1"/>
  <c r="H14" i="93" l="1"/>
  <c r="H15" i="93" l="1"/>
  <c r="H21" i="93" l="1"/>
  <c r="H18" i="93"/>
  <c r="H8" i="93"/>
  <c r="H13" i="93"/>
  <c r="H5" i="93"/>
  <c r="H11" i="93" l="1"/>
  <c r="H6" i="93"/>
  <c r="H12" i="93"/>
  <c r="H7" i="93"/>
  <c r="H19" i="93"/>
  <c r="H4" i="93" l="1"/>
  <c r="H16" i="93"/>
  <c r="H10" i="93" s="1"/>
  <c r="H20" i="93" l="1"/>
  <c r="H17" i="93" s="1"/>
  <c r="H22" i="9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E7480</author>
  </authors>
  <commentList>
    <comment ref="B9" authorId="0" shapeId="0" xr:uid="{F4BC7B61-1B1E-4FEB-84E3-09487B486B1B}">
      <text>
        <r>
          <rPr>
            <sz val="9"/>
            <color indexed="81"/>
            <rFont val="Tahoma"/>
            <family val="2"/>
          </rPr>
          <t>Theo QQM 1655 quặng kết tảng đất cấp IV, trong ĐM đơn gái 1829 chỉ đến đất cấp III nên ráp đơn gái theo mức cấp III.</t>
        </r>
      </text>
    </comment>
  </commentList>
</comments>
</file>

<file path=xl/sharedStrings.xml><?xml version="1.0" encoding="utf-8"?>
<sst xmlns="http://schemas.openxmlformats.org/spreadsheetml/2006/main" count="3920" uniqueCount="1707">
  <si>
    <t>TT</t>
  </si>
  <si>
    <t>Đạt</t>
  </si>
  <si>
    <t>4</t>
  </si>
  <si>
    <t>6</t>
  </si>
  <si>
    <t>Kết quả đánh giá</t>
  </si>
  <si>
    <t>-</t>
  </si>
  <si>
    <t>Không đạt</t>
  </si>
  <si>
    <t>Mô tả</t>
  </si>
  <si>
    <t>Yêu cầu</t>
  </si>
  <si>
    <t xml:space="preserve">Đạt </t>
  </si>
  <si>
    <t>X</t>
  </si>
  <si>
    <t>Lịch sử không hoàn thành hợp đồng</t>
  </si>
  <si>
    <t>2</t>
  </si>
  <si>
    <t>1</t>
  </si>
  <si>
    <t>TỔNG HỢP KẾT QUẢ ĐÁNH GIÁ VỀ TÀI CHÍNH</t>
  </si>
  <si>
    <t>Giá dự thầu</t>
  </si>
  <si>
    <t>Giá trị giảm giá</t>
  </si>
  <si>
    <t>3</t>
  </si>
  <si>
    <t>5</t>
  </si>
  <si>
    <t>7</t>
  </si>
  <si>
    <t xml:space="preserve">STT </t>
  </si>
  <si>
    <t>Đơn vị tính</t>
  </si>
  <si>
    <t>Giá trị sau đàm phán, thương thảo hợp đồng</t>
  </si>
  <si>
    <t>Giá dự thầu sau khi trừ đi giá trị giảm giá</t>
  </si>
  <si>
    <t>Phụ lục 07</t>
  </si>
  <si>
    <t>Danh mục dịch vụ</t>
  </si>
  <si>
    <t>Mô tả dịch vụ</t>
  </si>
  <si>
    <t>Khối lượng</t>
  </si>
  <si>
    <t>Đơn giá dự thầu (VND)</t>
  </si>
  <si>
    <t xml:space="preserve">BẢNG TỔNG HỢP GIÁ DỰ THẦU </t>
  </si>
  <si>
    <t>Tổng hợp giá dự thầu (đã bao gồm các loại thuế, phí)</t>
  </si>
  <si>
    <t>Phụ lục 07.1</t>
  </si>
  <si>
    <t>BẢNG TỔNG HỢP GIÁ TRỊ SAU ĐÀM PHÁN, THƯƠNG THẢO HỢP ĐỒNG</t>
  </si>
  <si>
    <t xml:space="preserve">Thành tiền </t>
  </si>
  <si>
    <t xml:space="preserve">Đơn giá  </t>
  </si>
  <si>
    <t>Đvt: đồng</t>
  </si>
  <si>
    <t>Chênh lệch tăng (+) / giảm (-)</t>
  </si>
  <si>
    <t xml:space="preserve">Giá đề xuất của </t>
  </si>
  <si>
    <t>Δ ưu đãi</t>
  </si>
  <si>
    <t>Giá dự thầu trừ giá trị giảm giá và tính ưu đãi</t>
  </si>
  <si>
    <t>(Kèm theo Biên bản thương thảo hợp đồng ngày  /4/2020)</t>
  </si>
  <si>
    <t>m2</t>
  </si>
  <si>
    <t>Thành tiền (VNĐ)</t>
  </si>
  <si>
    <t>I</t>
  </si>
  <si>
    <t>II</t>
  </si>
  <si>
    <t>Nội dung</t>
  </si>
  <si>
    <t>100 m2</t>
  </si>
  <si>
    <t>tấn</t>
  </si>
  <si>
    <t>bộ</t>
  </si>
  <si>
    <t xml:space="preserve">Các tiêu chí năng lực và kinh nghiệm trong E-HSMT </t>
  </si>
  <si>
    <t>Vận chuyển sàn treo gondola, sàn nâng 13000x2550x300mm, vào bên trong bồn, bằng xe cẩu kết hợp với thủ công</t>
  </si>
  <si>
    <t>Lắp dựng thiết bị sàn treo gondola</t>
  </si>
  <si>
    <t>Vận chuyển hệ thống tời điện, lên đỉnh bồn kết tinh, bằng xe cẩu</t>
  </si>
  <si>
    <t>Lắp đặt hệ thống tời điện</t>
  </si>
  <si>
    <t>Sàn treo gondola phục vụ công tác thi công</t>
  </si>
  <si>
    <t>Tháo dỡ sàn treo gondola</t>
  </si>
  <si>
    <t>Tháo dỡ sàn nâng 13000x2550x300mm</t>
  </si>
  <si>
    <t>Tháo dỡ hệ thống tời điện</t>
  </si>
  <si>
    <t>Vận chuyển sàn treo gondola, sàn nâng 13000x2550x300mm, ra bên ngoài, bằng xe cẩu kết hợp với thủ công</t>
  </si>
  <si>
    <t>Vận chuyển hệ thống tời điện, xuống dưới nền đất, bằng xe cẩu</t>
  </si>
  <si>
    <t>Tháo bộ trục, cánh khuấy bồn kết tinh  (Bao gồm: 01 động cơ Y280S-4, 75kW; 01 hộp giảm tốc 75kW; 05 bộ cánh khuấy; 01 trục cánh khuấy; 01 gối đỡ Ø26x□620xH505mm)</t>
  </si>
  <si>
    <t>Vận chuyển cánh khuấy bồn kết tinh ra bên ngoài, bằng thủ công kết hợp xe cẩu  (Bao gồm: 05 bộ cánh khuấy; 01 gối đỡ Ø26x□620xH505mm)</t>
  </si>
  <si>
    <t>Vận chuyển động cơ, hộp giảm tốc xuống dưới nền đất, bằng xe cẩu</t>
  </si>
  <si>
    <t>Đánh gỉ, làm sạch bề mặt cánh khuấy bằng phương pháp phun cát, độ sạch 2.5 Sa</t>
  </si>
  <si>
    <t>Sửa chữa nắn lại bộ cánh khuấy (02 bộ)</t>
  </si>
  <si>
    <t>Vận chuyển động cơ, hộp giảm tốc lên vị trí lắp đặt, bằng xe cẩu</t>
  </si>
  <si>
    <t>Vận chuyển cánh khuấy bồn kết tinh, vào trong bồn, bằng thủ công kết hợp xe cẩu  (Bao gồm: 05 bộ cánh khuấy; 01 gối đỡ Ø26x□620xH505mm)</t>
  </si>
  <si>
    <t>Lắp đặt bộ trục, cánh khuấy bồn kết tinh (Bao gồm: 01 động cơ Y280S-4, 75kW; 01 hộp giảm tốc 75kW; 05 bộ cánh khuấy; 01 trục cánh khuấy; 01 gối đỡ Ø26x□620xH505mm)</t>
  </si>
  <si>
    <t>Vệ sinh bên trong bồn kết tinh bằng máy bơm nước áp lực</t>
  </si>
  <si>
    <t>Chạy thử không tải thiết bị (8 giờ/thiết bị)</t>
  </si>
  <si>
    <t>Chạy thử có tải thiết bị (72 giờ/thiết bị)</t>
  </si>
  <si>
    <t>Bốc xuống, động cơ Y280S-4, hộp giảm tốc 75 KW về vị trí bảo dưỡng</t>
  </si>
  <si>
    <t>Tháo, đo kiểm đánh giá mức độ hư hỏng động cơ Y280S-4, 75 KW</t>
  </si>
  <si>
    <t>Vệ sinh các chi tiết động cơ Y280S-4, 75 KW</t>
  </si>
  <si>
    <t>Sơn cách điện cuộn dây động cơ Y280S-4, 75 KW</t>
  </si>
  <si>
    <t>Đưa động cơ vào máy sấy, sấy khô cuộn dây động cơ Y280S-4, 75 KW</t>
  </si>
  <si>
    <t>Lắp lại động cơ và kiểm tra động cơ Y280S-4, 75 KW (bao gồm: Thay thế 01 cái Vòng bi SKF 7314 BECBM; 01 cái Vòng bi SKF 6317-2Z/C3)</t>
  </si>
  <si>
    <t>Dùng máy phun sơn để sơn lại động cơ Y280S-4, 75 KW</t>
  </si>
  <si>
    <t>Chạy thử nghiệm không tải có tải động cơ Y280S-4, 75 KW</t>
  </si>
  <si>
    <t>Giải thể hộp giảm tốc H4SV18B, 75 KW</t>
  </si>
  <si>
    <t>Vệ sinh tẩy rửa hộp giảm tốc H4SV18B, 75 KW</t>
  </si>
  <si>
    <t>Kiểm tra, phân loại các chi tiết hộp giảm tốc H4SV18B, 75 KW</t>
  </si>
  <si>
    <t>Thay thế vòng bi trục đỡ bánh răng các cấp hộp giảm tốc H4SV18B, 75 KW (gồm: Vòng bi SKF: 23052 CC/W33: 01 cái; Vòng bi INA: 81252M: 02 cái; Vòng bi SKF: 23056 CC/W33: 02 cái; Vòng bi SKF: 23234 CC/W33: 02 cái; Vòng bi INA: SL192320 TB - XL - BR - C3: 02 cái; Vòng bi SKF: 32311 J2: 02 cái; Vòng bi SKF: 6311/C3: 01 cái; Vòng bi SKF: 32315: 02 cái, hoặc loại tương đương).</t>
  </si>
  <si>
    <t>Thay thế các đệm lót, phớt làm kín và các phe chặn hộp giảm tốc H4SV18B, 75 KW</t>
  </si>
  <si>
    <t>Vệ sinh hộp dầu và đường ống dầu bôi trơn, gia công hoặc thay thế đường ống dầu bị ăn mòn, gãy hoặc bị hư hỏng hộp giảm tốc H4SV18B, 75 KW</t>
  </si>
  <si>
    <t>Bảo dưỡng thay vòng bi động cơ bơm dầu bôi trơn hộp giảm tốc H4SV18B, 75 KW</t>
  </si>
  <si>
    <t>Kiểm tra vệ sinh hệ thống van xả đường ống xả dầu bôi trơn và thay thế các vú mỡ bôi trơn vòng bi hộp giảm tốc H4SV18B, 75 KW</t>
  </si>
  <si>
    <t>Vệ sinh các chi tiết phụ tùng trong và ngoài cụm thiết bị hộp giảm tốc H4SV18B, 75 KW</t>
  </si>
  <si>
    <t>Kiểm tra lắp ghép các chi tiết về cụm thiết bị hộp giảm tốc đúng, đầy đủ và hoàn chỉnh hộp giảm tốc H4SV18B, 75 KW (bao gồm: thay thế 01 cái Vòng bi SKF: 6004-2Z/C3; 01 cái Vòng bi SKF: 6205-2Z/C3; 01 Phớt chắn dầu 55x70x9;  01 Phớt 320x280x20/14 SLX7 CFW BAUM7).</t>
  </si>
  <si>
    <t>Lắp ráp, cân chỉnh các chi tiết trong các bước lắp đặt theo quy trình hộp giảm tốc H4SV18B, 75 KW</t>
  </si>
  <si>
    <t>Vệ sinh bề mặt các chi tiết bên ngoài, sơn chống gỉ và sơn phủ màu mới làm mới thiết bị hộp giảm tốc H4SV18B, 75 KW</t>
  </si>
  <si>
    <t>Kiểm tra chất lượng sau khi sửa chữa, bảo dưỡng hộp giảm tốc H4SV18B, 75 KW</t>
  </si>
  <si>
    <t>Bốc xuống động cơ Y280S-4, hộp giảm tốc 75 KW đến vị trí lắp đặt</t>
  </si>
  <si>
    <t>Tháo dỡ ống chuyển liệu Ø740x10mm</t>
  </si>
  <si>
    <t>Tháo dỡ gối đỡ ống chuyển liệu</t>
  </si>
  <si>
    <t>Vận chuyển ống chuyển liệu và gối đỡ ống chuyển liệu cũ ra bên ngoài</t>
  </si>
  <si>
    <t>Gia công gối đỡ ống chuyển liệu VL Q345A (hoặc tương đương) (bao gồm: bản mã gối, gân, ống đỡ, cùm ống, bu long, đai ốc, tấm ốp, tấm đỡ)</t>
  </si>
  <si>
    <t>Vận chuyển ống chuyển liệu và gối đỡ ống chuyển liệu mới vào bên trong bồn</t>
  </si>
  <si>
    <t>Làm sạch bề mặt thành bồn tại vị trí lắp đặt gối đỡ ống chuyển liệu. (độ sạch ST 2.0)</t>
  </si>
  <si>
    <t>Lắp đặt gối đỡ ống chuyển liệu, bằng phương pháp hàn chiều cao mối hàn 20mm</t>
  </si>
  <si>
    <t>Bốc lên và vận chuyển 1km đầu, ống chuyển liệu và gối đỡ ống chuyển liệu cũ về kho vật tư</t>
  </si>
  <si>
    <t>Bốc xuống, ống chuyển liệu và gối đỡ ống chuyển liệu cũ về kho vật tư</t>
  </si>
  <si>
    <t>Gia công vách ngăn, gối đỡ vách ngăn VL Q345A (hoặc tương đương)</t>
  </si>
  <si>
    <t>Vận chuyển vách ngăn, gối đỡ vách ngăn cũ ra bên ngoài</t>
  </si>
  <si>
    <t>Vận chuyển vách ngăn, gối đỡ vách ngăn mới, vào trong bồn</t>
  </si>
  <si>
    <t>Làm sạch bề mặt thành bồn tại vị trí lắp đặt gối đỡ vách ngăn. (độ sạch ST 2.0)</t>
  </si>
  <si>
    <t>Lắp đặt gối đỡ vách ngăn, bằng phương pháp hàn.</t>
  </si>
  <si>
    <t>Lắp dựng, cân chỉnh vách ngăn mới KT:D1200xH30.000x20mm.</t>
  </si>
  <si>
    <t>Bốc lên và vận chuyển 1km vách ngăn, gối đỡ vách ngăn cũ về kho vật tư</t>
  </si>
  <si>
    <t>Bốc xuống, vách ngăn, gối đỡ vách ngăn cũ về kho vật tư</t>
  </si>
  <si>
    <t>Đánh gỉ, làm sạch bề mặt thành bồn bằng phương pháp phun cát, độ sạch 2.5 Sa</t>
  </si>
  <si>
    <t>Vận chuyển máy ép thủy lực, vào trong bồn</t>
  </si>
  <si>
    <t>Lắp đặt máy ép thủy lực</t>
  </si>
  <si>
    <t>Gia nhiệt cục bộ thành bồn kết tinh</t>
  </si>
  <si>
    <t>Nắn lại thành bồn kết tinh bằng phương pháp  máy ép thủy lực</t>
  </si>
  <si>
    <t>Tháo dỡ máy ép thủy lực</t>
  </si>
  <si>
    <t>Vận chuyển máy ép thủy lực, ra bên ngoài</t>
  </si>
  <si>
    <t>Mài vệ sinh các vết nứt trên thành bồn, độ sạch ST2.0</t>
  </si>
  <si>
    <t>Hàn đắp gia cố các vết nứt thành bồn</t>
  </si>
  <si>
    <t>Lắp dựng dàn giáo ngoài, chiều cao ≤ 50m</t>
  </si>
  <si>
    <t>Dùng bạt dứa che phủ khu vực thi công.</t>
  </si>
  <si>
    <t>Đánh gỉ, làm sạch bề mặt kết cấu thép bồn kết tinh bằng phương pháp phun cát, độ sạch 2.5 Sa (chiều cao TB 20m)</t>
  </si>
  <si>
    <t>ca</t>
  </si>
  <si>
    <t>T. bộ</t>
  </si>
  <si>
    <t>100m</t>
  </si>
  <si>
    <t>m hàn</t>
  </si>
  <si>
    <t>10 m đường hàn</t>
  </si>
  <si>
    <t>m</t>
  </si>
  <si>
    <t>Bốc lên và vận chuyển 1km đầu, động cơ Y280S-4, hộp giảm tốc 75 KW về vị trí bảo dưỡng</t>
  </si>
  <si>
    <t>Bốc lên và vận chuyển 1km đầu, động cơ Y280S-4, hộp giảm tốc 75 KW đến vị trí lắp đặt</t>
  </si>
  <si>
    <t>Lắp đặt ống chuyển liệu mới, KT: DN700x9.53mm VL: Q345A (hoặc tương đương) vào gối chịu lực bằng phương pháp hàn (Đoạn ống dài 4m, chiều cao lắp đặt TB +20m)</t>
  </si>
  <si>
    <t>Tháo dỡ vách ngăn KT:D1200xH30000x20mm + gối đỡ vách ngăn</t>
  </si>
  <si>
    <t>Sơn chống gỉ, chống ăn mòn hệ thống kết cấu thép bằng 3 lớp sơn  (Sơn lớp 1 bằng sơn  Hempadur 85671 - 50900 hoặc tương đương, dày sơn khô 150µm; Sơn lớp 2 bằng sơn Hempadur 85671 - 11150  hoặc tương đương, dày sơn khô 150µm;  Sơn phủ lớp 3 chống ăn mòn bằng sơn Hempathane HS 55610 - 11150  hoặc tương đương, dày sơn khô 60µm). (Chiều cao TB 20m).</t>
  </si>
  <si>
    <t>(Cột 5 x 6)</t>
  </si>
  <si>
    <t>Lắp dựng thiết bị sàn nâng 13000x2550x300mm</t>
  </si>
  <si>
    <t>Chương V của E-HSMT và Phương án số 1293/PA-LDA ngày 07/6/2021</t>
  </si>
  <si>
    <t>Giá đề xuất của Nhà thầu: Công ty Cổ phần xây dựng và thương mại Phú Gia (đvt: đồng)</t>
  </si>
  <si>
    <t>Người đánh giá</t>
  </si>
  <si>
    <t>STT</t>
  </si>
  <si>
    <t xml:space="preserve">ĐÁNH GIÁ VỀ NĂNG LỰC VÀ KINH NGHIỆM </t>
  </si>
  <si>
    <t>Mẫu số 02 (Webform trên Hệ thống)</t>
  </si>
  <si>
    <t>Thực hiện nghĩa 
vụ thuế</t>
  </si>
  <si>
    <t>Đã thực hiện nghĩa vụ thuế của năm tài chính gần nhất so với thời điểm đóng thầu.</t>
  </si>
  <si>
    <t>Kinh nghiệm thực hiện hợp đồng tương tự</t>
  </si>
  <si>
    <t>Doanh thu bình quân hằng năm (không bao gồm thuế VAT)</t>
  </si>
  <si>
    <t/>
  </si>
  <si>
    <t>Đánh giá về năng lực và kinh nghiệm</t>
  </si>
  <si>
    <t>Đánh giá về nhân sự chủ chốt và thiết bị chủ yếu</t>
  </si>
  <si>
    <t>a</t>
  </si>
  <si>
    <t xml:space="preserve">Đánh giá về nhân sự chủ chốt </t>
  </si>
  <si>
    <t>Cán bộ quản lý (hoặc chức danh tương đương)</t>
  </si>
  <si>
    <t>b</t>
  </si>
  <si>
    <t>Đánh giá về thiết bị chủ yếu</t>
  </si>
  <si>
    <t>Số lượng: 01</t>
  </si>
  <si>
    <t>Số lượng: 02</t>
  </si>
  <si>
    <t>Số lượng: 03</t>
  </si>
  <si>
    <t>ĐẠT</t>
  </si>
  <si>
    <t>KẾT LUẬN:</t>
  </si>
  <si>
    <t>Từ ngày 01 tháng 01 năm 2021 đến thời điểm đóng thầu, nhà thầu không có hợp đồng không hoàn thành do lỗi của nhà thầu</t>
  </si>
  <si>
    <t>Không có hợp đồng nào đã ký nhưng không hoàn thành do lỗi của nhà thầu kể từ ngày 01 tháng 01 năm 2021 theo quy định tại tiêu chí đánh giá khoản 1, Bảng tiêu chuẩn đánh giá về năng lực và kinh nghiệm, Bảng số 01, mục 2.1, Chương III của theo E-HSMT</t>
  </si>
  <si>
    <r>
      <t xml:space="preserve">Doanh thu bình quân hằng năm (không bao gồm thuế VAT) của 03 năm tài chính gần nhất so với thời điểm đóng thầu của nhà thầu có giá trị tối thiểu là </t>
    </r>
    <r>
      <rPr>
        <b/>
        <sz val="13"/>
        <rFont val="Times New Roman"/>
        <family val="1"/>
      </rPr>
      <t>18.118.500.000 VND</t>
    </r>
  </si>
  <si>
    <r>
      <t xml:space="preserve">Nhà thầu đã hoàn thành tối thiểu 01 hợp đồng tương tự với tư cách là nhà thầu chính (độc lập hoặc thành viên liên danh) hoặc nhà thầu phụ  trong khoảng thời gian kể từ ngày 01 tháng 01 năm 2020 đến thời điểm đóng thầu.
Trong đó:
Hợp đồng tương tự là hợp đồng:
- Có tính chất tương tự: Sửa chữa, bảo dưỡng hệ thống lò hơi nhiệt điện phần cơ nhiệt và cung cấp vật tư, thi công sửa chữa phần vật liệu chịu lửa trong các lò hơi/lò nung các nhà máy công nghiệp có kết cấu, tính chất điều kiện thi công tương tự như được mô tả tại phương án 2702/PA-LDA ngày 27/10/2023 kèm theo;
- Có quy mô (giá trị) tối thiểu: </t>
    </r>
    <r>
      <rPr>
        <b/>
        <sz val="13"/>
        <rFont val="Times New Roman"/>
        <family val="1"/>
      </rPr>
      <t>6.522.650.000   VND</t>
    </r>
    <r>
      <rPr>
        <sz val="13"/>
        <rFont val="Times New Roman"/>
        <family val="1"/>
      </rPr>
      <t>.</t>
    </r>
  </si>
  <si>
    <t>Số lượng 01 người:
- Văn bằng đại học trở lên, tốt nghiệp một trong các chuyên ngành liên quan đến lĩnh vực cơ khí hoặc xây dựng.
-Kinh nghiệm trong các công việc tương tự Tối thiểu 05 năm hoặc 05 Hợp đồng</t>
  </si>
  <si>
    <t>Số lượng 01 người:
- Văn bằng đại học trở lên, Có trình độ đại học trở lên, tốt nghiệp một trong các ngành nghề liên quan đến lĩnh vực xây dựng.
-Kinh nghiệm trong các công việc tương tự Tối thiểu 03 năm hoặc 03 Hợp đồng</t>
  </si>
  <si>
    <t>Số lượng 01 người:
- Văn bằng đại học trở lên, tốt nghiệp một trong các ngành nghề liên quan đến lĩnh vực cơ khí.
-Kinh nghiệm trong các công việc tương tự Tối thiểu 03 năm hoặc 03 Hợp đồng</t>
  </si>
  <si>
    <t>Cán bộ kỹ thuật</t>
  </si>
  <si>
    <t>Cần trục ô tô/ cần cẩu tải trọng ≥ 30 tấn</t>
  </si>
  <si>
    <t>Kích thủy lực tải trọng ≥100 tấn</t>
  </si>
  <si>
    <t>Máy hàn tig công suất ≥ 8 KVA</t>
  </si>
  <si>
    <t>Máy hàn điện công suất ≥ 23kw</t>
  </si>
  <si>
    <t>Máy nén khí công suất ≥ 600m3/h</t>
  </si>
  <si>
    <t xml:space="preserve">Pa lăng/Tời điện tải trọng ≥ 5 tấn </t>
  </si>
  <si>
    <t>Máy cắt uốn/lốc tôn công suất ≥ 5kW</t>
  </si>
  <si>
    <t>Máy trộn bê tông công suất ≥ 250 lít.</t>
  </si>
  <si>
    <t>Máy đầm bê tông  ≥ 1,5kw</t>
  </si>
  <si>
    <t>Búa hơi/Điện đục phá bê tông (kích thước mũi đục = 5÷20mm)</t>
  </si>
  <si>
    <t>Nhà thầu cam kết đã thực hiện nghĩa vụ thuế của năm tài chính gần nhất so với thời điểm đóng thầu trong đơn dự thầu</t>
  </si>
  <si>
    <t>- Nhà thầu kê khai doanh thu và kèm theo bản scan BCTC các năm 2020,2021,2022 với kết quả doanh thu bình quân hàng năm như sau:
+ Năm 2020 là 266.628.121.784 VND;
+ Năm 2021 là 253.342.480.727 VND;
+ Năm 2022 là 182.639.694.030 VND;
- Doanh thu bình quân từ hoặc động SXKD (năm 2020 ÷ 2022) là: 234.203.432.180,3333 VND &gt; 18.118.500.000 VND</t>
  </si>
  <si>
    <t xml:space="preserve"> Nhà thầu "đáp ứng" yêu cầu về kinh nghiệm trong thực hiện hợp đồng tương tự để thực hiện gói thầu</t>
  </si>
  <si>
    <t xml:space="preserve">Nhân sự đề xuất của Nhà thầu đáp ứng yêu cầu về kinh nghiệm trong công việc tương tự theo E-HSMT </t>
  </si>
  <si>
    <t xml:space="preserve">Thiết bị đề xuất của Nhà thầu đáp ứng yêu cầu về năng lực và kinh nghiệm theo E-HSMT </t>
  </si>
  <si>
    <t>Nhà thầu đề xuất 02 Kích thủy lực MH 100Y, tải trọng 100 Tấn. 
Thiết bị thuộc sở hữu của nhà thầu. Kèm theo hóa đơn GTGT.
=&gt; Đáp ứng về số lượng, loại thiết bị và đặc điểm thiết bị theo E-HSMT.</t>
  </si>
  <si>
    <t>Nhà thầu đề xuất 01 Cần trục bánh lốp XCMG QY50K, tải trọng 50 Tấn. Thiết bị đi thuê, Kèm theo giấy chứng nhận kết quả kiểm định an toàn và Hợp đồng thuê xe.
=&gt; Đáp ứng về số lượng, loại thiết bị và đặc điểm thiết bị theo E-HSMT.</t>
  </si>
  <si>
    <t>Nhà thầu đề xuất 02 Máy hàn BX1-500, công suất 29,7 kW. Thiết bị thuộc sở hữu của nhà thầu, Kèm theo hóa đơn GTGT.
=&gt; Đáp ứng về số lượng, loại thiết bị và đặc điểm thiết bị theo E-HSMT.</t>
  </si>
  <si>
    <t>Nhà thầu đề xuất 01 Máy nén khí Airman PDS390S-4B1, công suất 660m3/h. Thiết bị thuộc sở hữu của nhà thầu, Kèm theo hóa đơn GTGT.
=&gt; Đáp ứng về số lượng, loại thiết bị và đặc điểm thiết bị theo E-HSMT.</t>
  </si>
  <si>
    <t>Nhà thầu đề xuất 02 Pa lăng xích 5 Tấn, tải trọng: 5 Tấn. 
Trong đó: 01 Pa lăng xích 5T(150062) và 01 Pa lăng xích 5T(150063).
Thiết bị thuộc sở hữu của nhà thầu. Kèm theo giấy chứng nhận kết quả kiểm định an toàn.
=&gt; Đáp ứng về số lượng, loại thiết bị và đặc điểm thiết bị theo E-HSMT.</t>
  </si>
  <si>
    <t>Nhà thầu đề xuất 01 Máy lốc tôn W11S-10x2500, công suất 5,5 kW. Thiết bị thuộc sở hữu của nhà thầu, Kèm theo hóa đơn GTGT.
=&gt; Đáp ứng về số lượng, loại thiết bị và đặc điểm thiết bị theo E-HSMT.</t>
  </si>
  <si>
    <t>Nhà thầu đề xuất 02 Máy trộn bê tông LH-250-111TD, công suất 250 lít. Thiết bị thuộc sở hữu của nhà thầu, Kèm theo hóa đơn GTGT.
=&gt; Đáp ứng về số lượng, loại thiết bị và đặc điểm thiết bị theo E-HSMT.</t>
  </si>
  <si>
    <t>Nhà thầu đề xuất 02 Máy đầm dùi Arwa AW150V, công suất 1,5 kW. Thiết bị thuộc sở hữu của nhà thầu, Kèm theo hóa đơn GTGT.
=&gt; Đáp ứng về số lượng, loại thiết bị và đặc điểm thiết bị theo E-HSMT.</t>
  </si>
  <si>
    <t>Nhà thầu đề xuất 03 Máy đục hơi 150mm WAT4515, kích thước mũi đục 10.2 mm. Thiết bị thuộc sở hữu của nhà thầu, Kèm theo hóa đơn GTGT.
=&gt; Đáp ứng về số lượng, loại thiết bị và đặc điểm thiết bị theo E-HSMT.</t>
  </si>
  <si>
    <t>E-HSĐXKT của nhà thầu "đáp ứng" yêu cầu "Năng lực và kinh nghiệm" nên được đánh giá bước tiếp theo "đánh giá về kỹ thuật"</t>
  </si>
  <si>
    <r>
      <t xml:space="preserve">Nhà thầu đề xuất Ông </t>
    </r>
    <r>
      <rPr>
        <b/>
        <sz val="12"/>
        <rFont val="Times New Roman"/>
        <family val="1"/>
      </rPr>
      <t>Trần Hữu Phúc</t>
    </r>
    <r>
      <rPr>
        <sz val="12"/>
        <rFont val="Times New Roman"/>
        <family val="1"/>
      </rPr>
      <t xml:space="preserve">:
- Có bằng Đại Học chuyên ngành: Xây dựng dân dụng và công nghiệp do Trường Đại Học Đông Á cấp năm 2014.
- Kèm theo E-HSĐXKT giấy chứng nhận huấn luyện AT VSLĐ có giá trị tới tháng 12/2024 
- Kèm theo hồ sơ chứng minh xác nhận thi công công trình đã làm với vị trí là Chỉ huy trưởng 05 công trình (hợp đồng)  =&gt; Đáp ứng yêu cầu kinh nghiệm tối thiểu 05 Hợp đồng theo E-HSMT. Trong đó có 01 hợp đồng Ông </t>
    </r>
    <r>
      <rPr>
        <b/>
        <sz val="12"/>
        <rFont val="Times New Roman"/>
        <family val="1"/>
      </rPr>
      <t>Trần Hữu Phúc</t>
    </r>
    <r>
      <rPr>
        <sz val="12"/>
        <rFont val="Times New Roman"/>
        <family val="1"/>
      </rPr>
      <t xml:space="preserve"> thực hiện vào tháng 10/2018. Như vậy số năm kinh nghiệm tới thời điểm đóng thầu &gt;5 năm =&gt; Đáp ứng yêu cầu kinh nghiệm tối thiểu 05 năm theo E-HSMT.
=&gt; Như vậy đáp ứng yêu cầu theo của E-HSMT về nhân sự chủ chốt</t>
    </r>
  </si>
  <si>
    <r>
      <t xml:space="preserve">Nhà thầu đề xuất Ông </t>
    </r>
    <r>
      <rPr>
        <b/>
        <sz val="12"/>
        <rFont val="Times New Roman"/>
        <family val="1"/>
      </rPr>
      <t>Phạm Văn Hiệp</t>
    </r>
    <r>
      <rPr>
        <sz val="12"/>
        <rFont val="Times New Roman"/>
        <family val="1"/>
      </rPr>
      <t xml:space="preserve">:
- Có bằng Đại Học chuyên ngành: Kỹ sư Cơ khí động lực do trường ĐH sư phạm kỹ thuật TP Hồ Chí Minh cấp năm 2010
- Kèm theo E-HSĐXKT giấy chứng nhận huấn luyện AT VSLĐ có giá trị tới tháng 11/2024.
- Kèm theo hồ sơ chứng minh xác nhận thi công công trình đã làm với vị trí là Chỉ huy trưởng của 02 công trình (hợp đồng) và Cán bộ kỹ thuật của 01 công trình (hợp đồng) =&gt; Đáp ứng yêu cầu kinh nghiệm tối thiểu 03 Hợp đồng theo E-HSMT. Trong đó có 01 hợp đồng Ông </t>
    </r>
    <r>
      <rPr>
        <b/>
        <sz val="12"/>
        <rFont val="Times New Roman"/>
        <family val="1"/>
      </rPr>
      <t xml:space="preserve">Phạm Văn Hiệp </t>
    </r>
    <r>
      <rPr>
        <sz val="12"/>
        <rFont val="Times New Roman"/>
        <family val="1"/>
      </rPr>
      <t>thực hiện vào tháng 5/2020. Như vậy số năm kinh nghiệm tới thời điểm đóng thầu là &gt;3 năm=&gt; Đáp ứng yêu cầu kinh nghiệm tối thiểu 03 năm theo E-HSMT.
=&gt; Như vậy đáp ứng yêu cầu theo của E-HSMT về nhân sự chủ chốt.</t>
    </r>
  </si>
  <si>
    <r>
      <t xml:space="preserve">Nhà thầu đề xuất Ông </t>
    </r>
    <r>
      <rPr>
        <b/>
        <sz val="12"/>
        <rFont val="Times New Roman"/>
        <family val="1"/>
      </rPr>
      <t>Nguyễn Quốc Đồng</t>
    </r>
    <r>
      <rPr>
        <sz val="12"/>
        <rFont val="Times New Roman"/>
        <family val="1"/>
      </rPr>
      <t xml:space="preserve">:
- Có bằng Đại Học chuyên ngành: Xây dựng dân dụng và công nghiệp do trường ĐH sư phạm kỹ thuật TP Hồ Chí Minh cấp năm 2012
- Kèm theo E-HSĐXKT giấy chứng nhận huấn luyện AT VSLĐ có giá trị tới tháng 01/2026.
- Kèm theo hồ sơ chứng minh xác nhận thi công công trình đã làm với vị trí là Cán bộ kỹ thuật của 03 công trình (hợp đồng) =&gt; Đáp ứng yêu cầu kinh nghiệm tối thiểu 03 Hợp đồng theo E-HSMT. Trong đó có 01 hợp đồng Ông </t>
    </r>
    <r>
      <rPr>
        <b/>
        <sz val="12"/>
        <rFont val="Times New Roman"/>
        <family val="1"/>
      </rPr>
      <t>Nguyễn Quốc Đồng</t>
    </r>
    <r>
      <rPr>
        <sz val="12"/>
        <rFont val="Times New Roman"/>
        <family val="1"/>
      </rPr>
      <t xml:space="preserve"> thực hiện vào tháng 4/2020. Như vậy số năm kinh nghiệm tới thời điểm đóng thầu &gt;3 năm =&gt; Đáp ứng yêu cầu kinh nghiệm tối thiểu 03 năm theo E-HSMT.
=&gt; Như vậy đáp ứng yêu cầu theo của E-HSMT về nhân sự chủ chốt.</t>
    </r>
  </si>
  <si>
    <t>Nhà thầu đề xuất 02 Máy hàn tig Tig 400 J98, công suất 8,9 KVA. Thiết bị thuộc sở hữu của nhà thầu, Kèm theo hóa đơn GTGT.
=&gt; Đáp ứng về số lượng, loại thiết bị và đặc điểm thiết bị theo E-HSMT.</t>
  </si>
  <si>
    <t>Ông: Nguyễn Ngọc Phương …........…...............</t>
  </si>
  <si>
    <t>Ông: Lương Duy Sỹ…...... …........……................</t>
  </si>
  <si>
    <t>Ông: Võ Xuân Thuỷ.. …............…........................</t>
  </si>
  <si>
    <t xml:space="preserve"> Ông: Nguyễn Văn Thắng …...................................</t>
  </si>
  <si>
    <t xml:space="preserve">  Ông: Nguyễn Bảo Sơn....... …........…......................</t>
  </si>
  <si>
    <t xml:space="preserve">  Ông: Võ Thế Cường…....... …........…......................</t>
  </si>
  <si>
    <t xml:space="preserve">  Ông: Lê Ngọc Tài ……........…….............................</t>
  </si>
  <si>
    <t>Bà: Nguyễn Dương Mai Nhung……....................</t>
  </si>
  <si>
    <t>Nhà thầu kê khai theo mẫu số 05 (Webform trên Hệ thống) Hợp đồng tương tự và kèm theo E-HSĐXKT bản scan hợp đồng tương tự+hoá đơn, hồ sơ thanh quyết toán cụ thể như sau:
Hợp đồng số: 620/2021/HĐ/DNA-VTTBSG ngày 23/7/2021 giữa Chi nhánh Tập đoàn Công nghiệp Than - Khoáng sản Việt Nam - Công ty Nhôm Đắk Nông-TKV và Công ty cổ phần Máy và Vật tư thiết bị Sài Gòn V/v Thực hiện gói thầu: Sữa chữa lớn Lò hơi số 02 B-01R2S050b thuộc Phân xưởng Nhiệt điện
Giá trị hợp đồng là 9.947.311.031 VND
Giá trị quyết toán là 9.772.744.185 VND &gt; 6.522.650.000 VND 
=&gt;Hợp đồng tương tự có tính chất "Sửa chữa, bảo dưỡng hệ thống lò hơi nhiệt điện phần cơ nhiệt và cung cấp vật tư, thi công sửa chữa phần vật liệu chịu lửa trong các lò hơi/lò nung các nhà máy công nghiệp có kết cấu, tính chất điều kiện thi công tương tự như được mô tả tại phương án 2702/PA-LDA ngày 27/10/2023 kèm theo"  Đạt yêu cầu so với E-HSMT về yêu cầu hợp đồng tương tự.</t>
  </si>
  <si>
    <r>
      <rPr>
        <b/>
        <sz val="12"/>
        <rFont val="Times New Roman"/>
        <family val="1"/>
      </rPr>
      <t>Đạt</t>
    </r>
  </si>
  <si>
    <r>
      <rPr>
        <b/>
        <sz val="12"/>
        <rFont val="Times New Roman"/>
        <family val="1"/>
      </rPr>
      <t>Không đạt</t>
    </r>
  </si>
  <si>
    <t>Kết quả đánh giá tự động từ 
Hệ thống</t>
  </si>
  <si>
    <t>Nhận xét của Tổ chuyên gia</t>
  </si>
  <si>
    <t>Căn cứ E-HSĐXKT (mẫu số 07 Webfrom trên hệ thống), nhà thầu liên danh không có hợp đồng không hoàn thành do lỗi của nhà thầu và theo kết quả đánh giá tự động từ hệ thống</t>
  </si>
  <si>
    <t>Nhà thầu liên danh đã thực hiện nghĩa vụ thuế của năm tài chính gần nhất so với thời điểm đóng thầu (Cam kết cùng đơn dự thầu) và theo kết quả đánh giá tự động từ hệ thống</t>
  </si>
  <si>
    <t>Nhà thầu liên danh đáp ứng yêu cầu về doanh thu bình quân hàng năm từ hoạt động cung cấp dịch vụ  để thực hiện gói thầu và theo kết quả đánh giá tự động từ hệ thống</t>
  </si>
  <si>
    <t>Kết quả đánh giá của chuyên gia</t>
  </si>
  <si>
    <t>x</t>
  </si>
  <si>
    <t>2.1</t>
  </si>
  <si>
    <t>Thông tin trong E-HSDT</t>
  </si>
  <si>
    <r>
      <rPr>
        <b/>
        <sz val="12"/>
        <rFont val="Times New Roman"/>
        <family val="1"/>
      </rPr>
      <t>STT</t>
    </r>
  </si>
  <si>
    <r>
      <rPr>
        <sz val="12"/>
        <rFont val="Times New Roman"/>
        <family val="1"/>
      </rPr>
      <t>1</t>
    </r>
  </si>
  <si>
    <r>
      <rPr>
        <sz val="12"/>
        <rFont val="Times New Roman"/>
        <family val="1"/>
      </rPr>
      <t>2</t>
    </r>
  </si>
  <si>
    <r>
      <rPr>
        <b/>
        <sz val="12"/>
        <rFont val="Times New Roman"/>
        <family val="1"/>
      </rPr>
      <t>Kết luận</t>
    </r>
  </si>
  <si>
    <t>ĐÁNH GIÁ VỀ NĂNG LỰC KỸ THUẬT</t>
  </si>
  <si>
    <r>
      <rPr>
        <b/>
        <sz val="12"/>
        <rFont val="Times New Roman"/>
        <family val="1"/>
      </rPr>
      <t>Đánh giá về nhân sự chủ chốt</t>
    </r>
  </si>
  <si>
    <r>
      <rPr>
        <b/>
        <sz val="12"/>
        <rFont val="Times New Roman"/>
        <family val="1"/>
      </rPr>
      <t>Vị trí công việc</t>
    </r>
  </si>
  <si>
    <r>
      <rPr>
        <b/>
        <sz val="12"/>
        <rFont val="Times New Roman"/>
        <family val="1"/>
      </rPr>
      <t>Số lượng</t>
    </r>
  </si>
  <si>
    <r>
      <rPr>
        <b/>
        <sz val="12"/>
        <rFont val="Times New Roman"/>
        <family val="1"/>
      </rPr>
      <t>Kinh nghiệm trong công việc tương tự(2)</t>
    </r>
  </si>
  <si>
    <r>
      <rPr>
        <b/>
        <sz val="12"/>
        <rFont val="Times New Roman"/>
        <family val="1"/>
      </rPr>
      <t>Chứng chỉ/Trình độ chuyên môn</t>
    </r>
  </si>
  <si>
    <r>
      <rPr>
        <b/>
        <sz val="12"/>
        <rFont val="Times New Roman"/>
        <family val="1"/>
      </rPr>
      <t>Họ và Tên</t>
    </r>
  </si>
  <si>
    <r>
      <rPr>
        <b/>
        <sz val="12"/>
        <rFont val="Times New Roman"/>
        <family val="1"/>
      </rPr>
      <t>Căn cước công dân/Hộ chiếu</t>
    </r>
  </si>
  <si>
    <r>
      <rPr>
        <b/>
        <sz val="12"/>
        <rFont val="Times New Roman"/>
        <family val="1"/>
      </rPr>
      <t>Vị trí</t>
    </r>
  </si>
  <si>
    <r>
      <rPr>
        <b/>
        <sz val="12"/>
        <rFont val="Times New Roman"/>
        <family val="1"/>
      </rPr>
      <t>Ngày, tháng, năm sinh</t>
    </r>
  </si>
  <si>
    <r>
      <rPr>
        <b/>
        <sz val="12"/>
        <rFont val="Times New Roman"/>
        <family val="1"/>
      </rPr>
      <t>Tên người sử dụng lao động</t>
    </r>
  </si>
  <si>
    <r>
      <rPr>
        <b/>
        <sz val="12"/>
        <rFont val="Times New Roman"/>
        <family val="1"/>
      </rPr>
      <t>Địa chỉ của người sử dụng lao động</t>
    </r>
  </si>
  <si>
    <r>
      <rPr>
        <b/>
        <sz val="12"/>
        <rFont val="Times New Roman"/>
        <family val="1"/>
      </rPr>
      <t>Chức danh</t>
    </r>
  </si>
  <si>
    <r>
      <rPr>
        <b/>
        <sz val="12"/>
        <rFont val="Times New Roman"/>
        <family val="1"/>
      </rPr>
      <t>Số năm làm việc cho người sử dụng lao động hiện tại</t>
    </r>
  </si>
  <si>
    <r>
      <rPr>
        <b/>
        <sz val="12"/>
        <rFont val="Times New Roman"/>
        <family val="1"/>
      </rPr>
      <t>Người liên lạc (trưởng phòng / cán bộ phụ trách nhân sự)</t>
    </r>
  </si>
  <si>
    <r>
      <rPr>
        <b/>
        <sz val="12"/>
        <rFont val="Times New Roman"/>
        <family val="1"/>
      </rPr>
      <t>Điện thoại/ Fax/ Email</t>
    </r>
  </si>
  <si>
    <r>
      <rPr>
        <sz val="12"/>
        <rFont val="Times New Roman"/>
        <family val="1"/>
      </rPr>
      <t>-</t>
    </r>
  </si>
  <si>
    <r>
      <rPr>
        <sz val="12"/>
        <rFont val="Times New Roman"/>
        <family val="1"/>
      </rPr>
      <t>Phạm Văn Hiệp</t>
    </r>
  </si>
  <si>
    <r>
      <rPr>
        <sz val="12"/>
        <rFont val="Times New Roman"/>
        <family val="1"/>
      </rPr>
      <t>186140673</t>
    </r>
  </si>
  <si>
    <r>
      <rPr>
        <sz val="12"/>
        <rFont val="Times New Roman"/>
        <family val="1"/>
      </rPr>
      <t>Chỉ huy trưởng</t>
    </r>
  </si>
  <si>
    <r>
      <rPr>
        <sz val="12"/>
        <rFont val="Times New Roman"/>
        <family val="1"/>
      </rPr>
      <t>30/04/1985</t>
    </r>
  </si>
  <si>
    <r>
      <rPr>
        <sz val="12"/>
        <rFont val="Times New Roman"/>
        <family val="1"/>
      </rPr>
      <t>Bằng tốt nghiệp Đại học chuyên ngành Cơ khí Động lực cấp ngày 25/5/2010;</t>
    </r>
  </si>
  <si>
    <r>
      <rPr>
        <sz val="12"/>
        <rFont val="Times New Roman"/>
        <family val="1"/>
      </rPr>
      <t xml:space="preserve">DƯƠNG MINH DANH </t>
    </r>
  </si>
  <si>
    <r>
      <rPr>
        <sz val="12"/>
        <rFont val="Times New Roman"/>
        <family val="1"/>
      </rPr>
      <t>Số 685T Đường Lạc Long Quân, Phường Phú Thượng, Quận Tây Hồ, Thành Phố Hà Nội</t>
    </r>
  </si>
  <si>
    <r>
      <rPr>
        <sz val="12"/>
        <rFont val="Times New Roman"/>
        <family val="1"/>
      </rPr>
      <t>Tổng Giám đốc</t>
    </r>
  </si>
  <si>
    <r>
      <rPr>
        <sz val="12"/>
        <rFont val="Times New Roman"/>
        <family val="1"/>
      </rPr>
      <t>9 năm</t>
    </r>
  </si>
  <si>
    <r>
      <rPr>
        <sz val="12"/>
        <rFont val="Times New Roman"/>
        <family val="1"/>
      </rPr>
      <t>Dương Thanh Minh</t>
    </r>
  </si>
  <si>
    <r>
      <rPr>
        <b/>
        <sz val="12"/>
        <rFont val="Times New Roman"/>
        <family val="1"/>
      </rPr>
      <t>Tên nhân sự chủ chốt</t>
    </r>
  </si>
  <si>
    <r>
      <rPr>
        <b/>
        <sz val="12"/>
        <rFont val="Times New Roman"/>
        <family val="1"/>
      </rPr>
      <t>Từ ngày</t>
    </r>
  </si>
  <si>
    <r>
      <rPr>
        <b/>
        <sz val="12"/>
        <rFont val="Times New Roman"/>
        <family val="1"/>
      </rPr>
      <t>Đến ngày</t>
    </r>
  </si>
  <si>
    <r>
      <rPr>
        <b/>
        <sz val="12"/>
        <rFont val="Times New Roman"/>
        <family val="1"/>
      </rPr>
      <t xml:space="preserve">Công ty/Dự án/Chức vụ/ Kinh nghiệm chuyên môn và 
quản lý có liên quan </t>
    </r>
  </si>
  <si>
    <r>
      <rPr>
        <sz val="12"/>
        <rFont val="Times New Roman"/>
        <family val="1"/>
      </rPr>
      <t>24/11/2016</t>
    </r>
  </si>
  <si>
    <r>
      <rPr>
        <sz val="12"/>
        <rFont val="Times New Roman"/>
        <family val="1"/>
      </rPr>
      <t>23/12/2016</t>
    </r>
  </si>
  <si>
    <r>
      <rPr>
        <sz val="12"/>
        <rFont val="Times New Roman"/>
        <family val="1"/>
      </rPr>
      <t>04/06/2019</t>
    </r>
  </si>
  <si>
    <r>
      <rPr>
        <sz val="12"/>
        <rFont val="Times New Roman"/>
        <family val="1"/>
      </rPr>
      <t>14/06/2019</t>
    </r>
  </si>
  <si>
    <r>
      <rPr>
        <sz val="12"/>
        <rFont val="Times New Roman"/>
        <family val="1"/>
      </rPr>
      <t>11/01/2022</t>
    </r>
  </si>
  <si>
    <r>
      <rPr>
        <sz val="12"/>
        <rFont val="Times New Roman"/>
        <family val="1"/>
      </rPr>
      <t>21/01/2022</t>
    </r>
  </si>
  <si>
    <r>
      <rPr>
        <sz val="12"/>
        <rFont val="Times New Roman"/>
        <family val="1"/>
      </rPr>
      <t>04/04/2022</t>
    </r>
  </si>
  <si>
    <r>
      <rPr>
        <sz val="12"/>
        <rFont val="Times New Roman"/>
        <family val="1"/>
      </rPr>
      <t>15/04/2022</t>
    </r>
  </si>
  <si>
    <r>
      <rPr>
        <sz val="12"/>
        <rFont val="Times New Roman"/>
        <family val="1"/>
      </rPr>
      <t>17/05/2022</t>
    </r>
  </si>
  <si>
    <r>
      <rPr>
        <sz val="12"/>
        <rFont val="Times New Roman"/>
        <family val="1"/>
      </rPr>
      <t>07/06/2022</t>
    </r>
  </si>
  <si>
    <r>
      <rPr>
        <sz val="12"/>
        <rFont val="Times New Roman"/>
        <family val="1"/>
      </rPr>
      <t>09/05/2023</t>
    </r>
  </si>
  <si>
    <r>
      <rPr>
        <sz val="12"/>
        <rFont val="Times New Roman"/>
        <family val="1"/>
      </rPr>
      <t>06/06/2023</t>
    </r>
  </si>
  <si>
    <r>
      <rPr>
        <sz val="12"/>
        <rFont val="Times New Roman"/>
        <family val="1"/>
      </rPr>
      <t>Cán bộ Kỹ thuật</t>
    </r>
  </si>
  <si>
    <r>
      <rPr>
        <sz val="12"/>
        <rFont val="Times New Roman"/>
        <family val="1"/>
      </rPr>
      <t>Tối thiểu 3 năm hoặc 3 Hợp đồng</t>
    </r>
  </si>
  <si>
    <r>
      <rPr>
        <sz val="12"/>
        <rFont val="Times New Roman"/>
        <family val="1"/>
      </rPr>
      <t>Nguyễn Trọng Hải</t>
    </r>
  </si>
  <si>
    <r>
      <rPr>
        <sz val="12"/>
        <rFont val="Times New Roman"/>
        <family val="1"/>
      </rPr>
      <t>271497620</t>
    </r>
  </si>
  <si>
    <r>
      <rPr>
        <sz val="12"/>
        <rFont val="Times New Roman"/>
        <family val="1"/>
      </rPr>
      <t>Cán bộ Kỹ thuật</t>
    </r>
  </si>
  <si>
    <r>
      <rPr>
        <sz val="12"/>
        <rFont val="Times New Roman"/>
        <family val="1"/>
      </rPr>
      <t>18/08/1974</t>
    </r>
  </si>
  <si>
    <r>
      <rPr>
        <sz val="12"/>
        <rFont val="Times New Roman"/>
        <family val="1"/>
      </rPr>
      <t>Bằng tốt nghiệp Đại học chuyên ngành Cơ khí cấp ngày 25/8/2000;</t>
    </r>
  </si>
  <si>
    <r>
      <rPr>
        <sz val="12"/>
        <rFont val="Times New Roman"/>
        <family val="1"/>
      </rPr>
      <t>10 năm</t>
    </r>
  </si>
  <si>
    <r>
      <rPr>
        <sz val="12"/>
        <rFont val="Times New Roman"/>
        <family val="1"/>
      </rPr>
      <t>26/01/2021</t>
    </r>
  </si>
  <si>
    <r>
      <rPr>
        <sz val="12"/>
        <rFont val="Times New Roman"/>
        <family val="1"/>
      </rPr>
      <t>31/01/2021</t>
    </r>
  </si>
  <si>
    <r>
      <rPr>
        <sz val="12"/>
        <rFont val="Times New Roman"/>
        <family val="1"/>
      </rPr>
      <t>15/12/2021</t>
    </r>
  </si>
  <si>
    <r>
      <rPr>
        <sz val="12"/>
        <rFont val="Times New Roman"/>
        <family val="1"/>
      </rPr>
      <t>29/12/2021</t>
    </r>
  </si>
  <si>
    <r>
      <rPr>
        <sz val="12"/>
        <rFont val="Times New Roman"/>
        <family val="1"/>
      </rPr>
      <t>03/10/2022</t>
    </r>
  </si>
  <si>
    <r>
      <rPr>
        <sz val="12"/>
        <rFont val="Times New Roman"/>
        <family val="1"/>
      </rPr>
      <t>01/11/2022</t>
    </r>
  </si>
  <si>
    <t xml:space="preserve"> Bà: Nguyễn Dương Mai Nhung……....................</t>
  </si>
  <si>
    <t xml:space="preserve"> Ông: Lương Duy Sỹ…...... …........……................</t>
  </si>
  <si>
    <t xml:space="preserve">   Ông: Võ Thế Cường…....... …........…......................</t>
  </si>
  <si>
    <t>Nhận xét của chuyên gia</t>
  </si>
  <si>
    <t>0978035691
 thietbisaigon78@yahoo.com</t>
  </si>
  <si>
    <t>0978035691 
 thietbisaigon78@yahoo.com</t>
  </si>
  <si>
    <t>Thông tin tóm tắt trong E-HSDT</t>
  </si>
  <si>
    <t>E-HSMT</t>
  </si>
  <si>
    <t>Nhà thầu đề xuất Ông Nguyễn Trọng Hải:
- Kèm theo E-HSDT bằng Đại Học chuyên ngành: Cơ khí do trường Học Viện Kỹ Thuật Quân Sự cấp năm 2000
- Kèm theo E-HSDT giấy chứng nhận huấn luyện AT VSLĐ có giá trị tới tháng 11/2024.
- Kèm theo E-HSDT hồ sơ chứng minh xác nhận thi công công trình đã làm với vị trí là Chỉ huy trưởng của 03 công trình (hợp đồng) và cán bộ kỹ thuật 01 công trình (hợp đồng) =&gt; Đáp ứng yêu cầu kinh nghiệm tối thiểu 03 Hợp đồng theo E-HSMT. Trong đó có 01 hợp đồng thực hiện vào tháng 11/2016. Như vậy số năm kinh nghiệm tới thời điểm đóng thầu là &gt;3 năm=&gt; Đáp ứng yêu cầu kinh nghiệm tối thiểu 03 năm theo E-HSMT.
=&gt; Như vậy nhân sự chủ chốt đáp ứng yêu cầu theo của E-HSMT.</t>
  </si>
  <si>
    <t>Công ty cổ phần Máy và Vật tư thiết bị Sài Gòn 
Chỉ huy trưởng thi công Hợp đồng số: 864/2016/HĐ-LDA giữa Công ty TNHH MTV nhôm Lâm Đồng - TKV và Công ty cổ phần Máy và Vật tư thiết bị Sài Gòn Về việc sửa chữa lớn lò sinh khí số 1 thuộc phân xưởng Khí hóa than-Chỉ huy trưởng</t>
  </si>
  <si>
    <t>Công ty cổ phần Máy và Vật tư thiết bị Sài Gòn 
Chỉ huy trưởng thi công Hợp đồng số: 306/2019/HĐ-LDA giữa Công ty TNHH MTV nhôm Lâm Đồng - TKV và Công ty cổ phần Máy và Vật tư thiết bị Sài Gòn Về việc sửa chữa đáy côn các thiết bị cô đặc cấp I – II (A-15YH1S002; A-15YH1S003) tại Phân xưởng Hòa tách – Cô đặc -Chỉ huy trưởng</t>
  </si>
  <si>
    <t>Công ty cổ phần Máy và Vật tư thiết bị Sài Gòn 
Chỉ huy trưởng thi công Hợp đồng số: 04/2022/HĐ-LDA giữa Công ty TNHH MTV nhôm Lâm Đồng - TKV và Công ty cổ phần Máy và Vật tư thiết bị Sài Gòn Về việc Sửa chữa lớn lò hơi số 2 phần thiết bị cơ nhiệt thuộc hệ thống lò hơi - Nhà máy điện-Chỉ huy trưởng</t>
  </si>
  <si>
    <t>Công ty cổ phần Máy và Vật tư thiết bị Sài Gòn 
Chỉ huy trưởng thi công Hợp đồng số: 07/2022/HĐ-LDA giữa Công ty TNHH MTV nhôm Lâm Đồng - TKV và Công ty cổ phần Máy và Vật tư thiết bị Sài Gòn Về việc Sửa chữa đáy côn thiết bị cô đặc cấp I (A-15YH1S002) khu vực cô đặc và hiệu chỉnh dung dịch A-15, PX. Hòa tách - Cô đặc-Chỉ huy trưởng</t>
  </si>
  <si>
    <t>Công ty cổ phần Máy và Vật tư thiết bị Sài Gòn 
Chỉ huy trưởng thi công Hợp đồng số: 256/2022/HĐ-LDA giữa Công ty TNHH MTV nhôm Lâm Đồng - TKV và Công ty cổ phần Máy và Vật tư thiết bị Sài Gòn Về việc Sửa chữa lò hơi số 1 phần thiết bị cơ nhiệt thuộc hệ thống lò hơi - Nhà máy điện-Chỉ huy trưởng</t>
  </si>
  <si>
    <t>Công ty cổ phần Máy và Vật tư thiết bị Sài Gòn 
Chỉ huy trưởng thi công Hợp đồng số: 130/2023/HĐ-LDA giữa Công ty TNHH MTV nhôm Lâm Đồng - TKV và Công ty cổ phần Máy và Vật tư thiết bị Sài Gòn Về việc Sửa chữa lò hơi số 02 phần thiết bị cơ nhiệt thuộc hệ thống lò hơi - Nhà máy điện-Chỉ huy trưởng</t>
  </si>
  <si>
    <t>Công ty cổ phần Máy và Vật tư thiết bị Sài Gòn 
Cán bộ kỹ thuật thi công Hợp đồng số: 864/2016/HĐ-LDA giữa Công ty TNHH MTV nhôm Lâm Đồng - TKV và Công ty cổ phần Máy và Vật tư thiết bị Sài Gòn Về việc sửa chữa lớn lò sinh khí số 1 thuộc phân xưởng Khí hóa than-Cán bộ Kỹ thuật</t>
  </si>
  <si>
    <t>Công ty cổ phần Máy và Vật tư thiết bị Sài Gòn 
Chỉ huy trưởng thi công Hợp đồng số: 77/2021/HĐ/DNA-TBSG giữa Chi nhánh Tập đoàn Công nghiệp Than - Khoáng sản Việt Nam - Công ty Nhôm Đắk Nông-TKV và Công ty cổ phần Máy và Vật tư thiết bị Sài Gòn v/v Sửa chữa bảo dưỡng lò hơi số 01 thuộc phân xưởng Nhiệt điện-Cán bộ Kỹ thuật</t>
  </si>
  <si>
    <t>Công ty cổ phần Máy và Vật tư thiết bị Sài Gòn 
Chỉ huy trưởng thi công Hợp đồng số: 620/2021/HĐ/DNA-VTTBSG giữa Chi nhánh Tập đoàn Công nghiệp Than - Khoáng sản Việt Nam - Công ty Nhôm Đắk Nông-TKV và Công ty cổ phần Máy và Vật tư thiết bị Sài Gòn V/v Thực hiện gói thầu: Sửa chữa lớn Lò hơi số 02 B-01R2S050b thuộc Phân xưởng Nhiệt điện-Cán bộ Kỹ thuật</t>
  </si>
  <si>
    <t>Công ty cổ phần Máy và Vật tư thiết bị Sài Gòn 
Chỉ huy trưởng thi công Hợp đồng số: 302/2022/HĐ/DNA-TBSG giữa Chi nhánh Tập đoàn Công nghiệp Than - Khoáng sản Việt Nam - Công ty Nhôm Đắk Nông-TKV và Công ty cổ phần Máy và Vật tư thiết bị Sài Gòn V/v Thực hiện gói thầu: Sửa chữa lớn lò sinh khí số 03,05,12 thuộc phân xưởng Khí hóa than-Cán bộ Kỹ thuật</t>
  </si>
  <si>
    <t>Mẫu số 07B (Đính kèm cùng báo cáo đánh giá)</t>
  </si>
  <si>
    <t>(Phương pháp giá thấp nhất)</t>
  </si>
  <si>
    <t>NỘI DUNG</t>
  </si>
  <si>
    <t>Giá trị</t>
  </si>
  <si>
    <t>Giá dự thầu (giá ghi trong đơn dự thầu không tính giá trị giảm giá, nếu có)</t>
  </si>
  <si>
    <t>Giá trị giảm giá (nếu có)</t>
  </si>
  <si>
    <t>Giá dự thầu sau khi trừ đi giá trị giảm giá (nếu có)</t>
  </si>
  <si>
    <t>Ông: Lê Ngọc Tài ……........….........................</t>
  </si>
  <si>
    <t>Ông: Nguyễn Văn Thắng…....…..........................</t>
  </si>
  <si>
    <t>Phụ lục kèm theo Báo cáo đánh giá</t>
  </si>
  <si>
    <t>Khối lượng mời thầu</t>
  </si>
  <si>
    <t>Đơn giá</t>
  </si>
  <si>
    <t>Thành tiền</t>
  </si>
  <si>
    <t>Theo quy định tại Chương V</t>
  </si>
  <si>
    <t>cái</t>
  </si>
  <si>
    <t>Giá dự thầu (đã bao gồm thuế và các loại phí)</t>
  </si>
  <si>
    <t>Tháo dỡ nẹp la V40 x 5mm giữ bảo ôn ngoài đáy côn</t>
  </si>
  <si>
    <t>Gia công thép biện pháp thi công</t>
  </si>
  <si>
    <t>Lắp đặt thép biện pháp thi công</t>
  </si>
  <si>
    <t>Tháo dỡ mặt bích DN350</t>
  </si>
  <si>
    <t>Lắp đặt bộ khung nẹp phục vụ công tác gia nhiệt mối hàn</t>
  </si>
  <si>
    <t>Tháo dỡ thép biện pháp thi công</t>
  </si>
  <si>
    <t>Bọc tôn inox 304 chiều dày 0,5mm</t>
  </si>
  <si>
    <t>100m2</t>
  </si>
  <si>
    <t>1m2</t>
  </si>
  <si>
    <t>cặp bích</t>
  </si>
  <si>
    <t>10m</t>
  </si>
  <si>
    <t>m3</t>
  </si>
  <si>
    <t>III</t>
  </si>
  <si>
    <t>Cán bộ quản lý hoặc chức danh tương đương</t>
  </si>
  <si>
    <r>
      <rPr>
        <b/>
        <sz val="12"/>
        <rFont val="Times New Roman"/>
        <family val="1"/>
      </rPr>
      <t>Đánh giá về thiết bị thi công</t>
    </r>
  </si>
  <si>
    <r>
      <rPr>
        <b/>
        <sz val="12"/>
        <rFont val="Times New Roman"/>
        <family val="1"/>
      </rPr>
      <t>Loại thiết bị và đặc điểm thiết bị</t>
    </r>
  </si>
  <si>
    <r>
      <rPr>
        <b/>
        <sz val="12"/>
        <rFont val="Times New Roman"/>
        <family val="1"/>
      </rPr>
      <t>Số lượng tối thiểu cần có</t>
    </r>
  </si>
  <si>
    <r>
      <rPr>
        <b/>
        <sz val="12"/>
        <rFont val="Times New Roman"/>
        <family val="1"/>
      </rPr>
      <t>Loại thiết bị</t>
    </r>
  </si>
  <si>
    <r>
      <rPr>
        <b/>
        <sz val="12"/>
        <rFont val="Times New Roman"/>
        <family val="1"/>
      </rPr>
      <t>Tên nhà sản xuất</t>
    </r>
  </si>
  <si>
    <r>
      <rPr>
        <b/>
        <sz val="12"/>
        <rFont val="Times New Roman"/>
        <family val="1"/>
      </rPr>
      <t>Đời máy(Model)</t>
    </r>
  </si>
  <si>
    <r>
      <rPr>
        <b/>
        <sz val="12"/>
        <rFont val="Times New Roman"/>
        <family val="1"/>
      </rPr>
      <t>Công xuất</t>
    </r>
  </si>
  <si>
    <r>
      <rPr>
        <b/>
        <sz val="12"/>
        <rFont val="Times New Roman"/>
        <family val="1"/>
      </rPr>
      <t>Năm sản xuất</t>
    </r>
  </si>
  <si>
    <r>
      <rPr>
        <b/>
        <sz val="12"/>
        <rFont val="Times New Roman"/>
        <family val="1"/>
      </rPr>
      <t>Tính năng</t>
    </r>
  </si>
  <si>
    <r>
      <rPr>
        <b/>
        <sz val="12"/>
        <rFont val="Times New Roman"/>
        <family val="1"/>
      </rPr>
      <t>Xuất xứ</t>
    </r>
  </si>
  <si>
    <r>
      <rPr>
        <b/>
        <sz val="12"/>
        <rFont val="Times New Roman"/>
        <family val="1"/>
      </rPr>
      <t>Số đăng ký/đăng kiểm(nếu có)</t>
    </r>
  </si>
  <si>
    <r>
      <rPr>
        <b/>
        <sz val="12"/>
        <rFont val="Times New Roman"/>
        <family val="1"/>
      </rPr>
      <t>Địa điểm hiện tại của thiết bị</t>
    </r>
  </si>
  <si>
    <r>
      <rPr>
        <b/>
        <sz val="12"/>
        <rFont val="Times New Roman"/>
        <family val="1"/>
      </rPr>
      <t>Thông tin về tình hình huy động, sử dụng thiết bị hiện tại</t>
    </r>
  </si>
  <si>
    <r>
      <rPr>
        <b/>
        <sz val="12"/>
        <rFont val="Times New Roman"/>
        <family val="1"/>
      </rPr>
      <t>Nguồn thiết bị</t>
    </r>
  </si>
  <si>
    <r>
      <rPr>
        <sz val="12"/>
        <rFont val="Times New Roman"/>
        <family val="1"/>
      </rPr>
      <t>Cần trục ô tô/ cần cẩu tải trọng ≥ 30 tấn</t>
    </r>
  </si>
  <si>
    <r>
      <rPr>
        <sz val="12"/>
        <rFont val="Times New Roman"/>
        <family val="1"/>
      </rPr>
      <t/>
    </r>
  </si>
  <si>
    <r>
      <rPr>
        <sz val="12"/>
        <rFont val="Times New Roman"/>
        <family val="1"/>
      </rPr>
      <t>1.1</t>
    </r>
  </si>
  <si>
    <r>
      <rPr>
        <sz val="12"/>
        <rFont val="Times New Roman"/>
        <family val="1"/>
      </rPr>
      <t>Cần trục bánh lốp</t>
    </r>
  </si>
  <si>
    <r>
      <rPr>
        <sz val="12"/>
        <rFont val="Times New Roman"/>
        <family val="1"/>
      </rPr>
      <t>XCMG - Trung Quốc</t>
    </r>
  </si>
  <si>
    <r>
      <rPr>
        <sz val="12"/>
        <rFont val="Times New Roman"/>
        <family val="1"/>
      </rPr>
      <t>XCMG QY50K</t>
    </r>
  </si>
  <si>
    <r>
      <rPr>
        <sz val="12"/>
        <rFont val="Times New Roman"/>
        <family val="1"/>
      </rPr>
      <t>50 Tấn</t>
    </r>
  </si>
  <si>
    <r>
      <rPr>
        <sz val="12"/>
        <rFont val="Times New Roman"/>
        <family val="1"/>
      </rPr>
      <t>2010</t>
    </r>
  </si>
  <si>
    <r>
      <rPr>
        <sz val="12"/>
        <rFont val="Times New Roman"/>
        <family val="1"/>
      </rPr>
      <t>Nâng chuyển tải</t>
    </r>
  </si>
  <si>
    <r>
      <rPr>
        <sz val="12"/>
        <rFont val="Times New Roman"/>
        <family val="1"/>
      </rPr>
      <t>Trung Quốc</t>
    </r>
  </si>
  <si>
    <r>
      <rPr>
        <sz val="12"/>
        <rFont val="Times New Roman"/>
        <family val="1"/>
      </rPr>
      <t>Kho Công ty</t>
    </r>
  </si>
  <si>
    <r>
      <rPr>
        <sz val="12"/>
        <rFont val="Times New Roman"/>
        <family val="1"/>
      </rPr>
      <t>Sẵn sàng huy động</t>
    </r>
  </si>
  <si>
    <r>
      <rPr>
        <sz val="12"/>
        <rFont val="Times New Roman"/>
        <family val="1"/>
      </rPr>
      <t>Đi thuê</t>
    </r>
  </si>
  <si>
    <r>
      <rPr>
        <b/>
        <sz val="12"/>
        <rFont val="Times New Roman"/>
        <family val="1"/>
      </rPr>
      <t>Chủ sở hữu</t>
    </r>
  </si>
  <si>
    <r>
      <rPr>
        <b/>
        <sz val="12"/>
        <rFont val="Times New Roman"/>
        <family val="1"/>
      </rPr>
      <t>Thỏa thuận</t>
    </r>
  </si>
  <si>
    <r>
      <rPr>
        <b/>
        <sz val="12"/>
        <rFont val="Times New Roman"/>
        <family val="1"/>
      </rPr>
      <t>Tên chủ sở hữu</t>
    </r>
  </si>
  <si>
    <r>
      <rPr>
        <b/>
        <sz val="12"/>
        <rFont val="Times New Roman"/>
        <family val="1"/>
      </rPr>
      <t>Địa chỉ chủ sở hữa</t>
    </r>
  </si>
  <si>
    <r>
      <rPr>
        <b/>
        <sz val="12"/>
        <rFont val="Times New Roman"/>
        <family val="1"/>
      </rPr>
      <t>Số điện thoại</t>
    </r>
  </si>
  <si>
    <r>
      <rPr>
        <b/>
        <sz val="12"/>
        <rFont val="Times New Roman"/>
        <family val="1"/>
      </rPr>
      <t>Tên và chức danh</t>
    </r>
  </si>
  <si>
    <r>
      <rPr>
        <b/>
        <sz val="12"/>
        <rFont val="Times New Roman"/>
        <family val="1"/>
      </rPr>
      <t>Số fax</t>
    </r>
  </si>
  <si>
    <r>
      <rPr>
        <b/>
        <sz val="12"/>
        <rFont val="Times New Roman"/>
        <family val="1"/>
      </rPr>
      <t>Telex</t>
    </r>
  </si>
  <si>
    <r>
      <rPr>
        <b/>
        <sz val="12"/>
        <rFont val="Times New Roman"/>
        <family val="1"/>
      </rPr>
      <t>Thông tin chi tiết về thỏa thuận thuê/cho thuê/chế tạo thiết bị cụ thể cho dự án</t>
    </r>
  </si>
  <si>
    <r>
      <rPr>
        <sz val="12"/>
        <rFont val="Times New Roman"/>
        <family val="1"/>
      </rPr>
      <t>Phạm Thưởng</t>
    </r>
  </si>
  <si>
    <r>
      <rPr>
        <sz val="12"/>
        <rFont val="Times New Roman"/>
        <family val="1"/>
      </rPr>
      <t>Tổ dân phố 4, Phường Nghĩa Tân, Thành phố Gia Nghĩa, tỉnh Đắk Nông</t>
    </r>
  </si>
  <si>
    <r>
      <rPr>
        <sz val="12"/>
        <rFont val="Times New Roman"/>
        <family val="1"/>
      </rPr>
      <t>0973904444</t>
    </r>
  </si>
  <si>
    <r>
      <rPr>
        <sz val="12"/>
        <rFont val="Times New Roman"/>
        <family val="1"/>
      </rPr>
      <t>Hợp đồng thuê thiết bị theo năm</t>
    </r>
  </si>
  <si>
    <r>
      <rPr>
        <sz val="12"/>
        <rFont val="Times New Roman"/>
        <family val="1"/>
      </rPr>
      <t>Kích thủy lực tải trọng ≥100 tấn</t>
    </r>
  </si>
  <si>
    <r>
      <rPr>
        <sz val="12"/>
        <rFont val="Times New Roman"/>
        <family val="1"/>
      </rPr>
      <t>2.1</t>
    </r>
  </si>
  <si>
    <r>
      <rPr>
        <sz val="12"/>
        <rFont val="Times New Roman"/>
        <family val="1"/>
      </rPr>
      <t>Kích thủy lực</t>
    </r>
  </si>
  <si>
    <r>
      <rPr>
        <sz val="12"/>
        <rFont val="Times New Roman"/>
        <family val="1"/>
      </rPr>
      <t>Masada</t>
    </r>
  </si>
  <si>
    <r>
      <rPr>
        <sz val="12"/>
        <rFont val="Times New Roman"/>
        <family val="1"/>
      </rPr>
      <t>MH-100Y</t>
    </r>
  </si>
  <si>
    <r>
      <rPr>
        <sz val="12"/>
        <rFont val="Times New Roman"/>
        <family val="1"/>
      </rPr>
      <t>100 Tấn</t>
    </r>
  </si>
  <si>
    <r>
      <rPr>
        <sz val="12"/>
        <rFont val="Times New Roman"/>
        <family val="1"/>
      </rPr>
      <t>2020</t>
    </r>
  </si>
  <si>
    <r>
      <rPr>
        <sz val="12"/>
        <rFont val="Times New Roman"/>
        <family val="1"/>
      </rPr>
      <t>Nâng hạ thiết bị</t>
    </r>
  </si>
  <si>
    <r>
      <rPr>
        <sz val="12"/>
        <rFont val="Times New Roman"/>
        <family val="1"/>
      </rPr>
      <t>Nhật Bản</t>
    </r>
  </si>
  <si>
    <r>
      <rPr>
        <sz val="12"/>
        <rFont val="Times New Roman"/>
        <family val="1"/>
      </rPr>
      <t>Sở hữu nhà thầu</t>
    </r>
  </si>
  <si>
    <r>
      <rPr>
        <sz val="12"/>
        <rFont val="Times New Roman"/>
        <family val="1"/>
      </rPr>
      <t>2.2</t>
    </r>
  </si>
  <si>
    <r>
      <rPr>
        <sz val="12"/>
        <rFont val="Times New Roman"/>
        <family val="1"/>
      </rPr>
      <t>3</t>
    </r>
  </si>
  <si>
    <r>
      <rPr>
        <sz val="12"/>
        <rFont val="Times New Roman"/>
        <family val="1"/>
      </rPr>
      <t>Máy hàn điện công suất ≥ 23kw</t>
    </r>
  </si>
  <si>
    <r>
      <rPr>
        <sz val="12"/>
        <rFont val="Times New Roman"/>
        <family val="1"/>
      </rPr>
      <t>3.1</t>
    </r>
  </si>
  <si>
    <r>
      <rPr>
        <sz val="12"/>
        <rFont val="Times New Roman"/>
        <family val="1"/>
      </rPr>
      <t>Máy hàn</t>
    </r>
  </si>
  <si>
    <r>
      <rPr>
        <sz val="12"/>
        <rFont val="Times New Roman"/>
        <family val="1"/>
      </rPr>
      <t>Weldcom</t>
    </r>
  </si>
  <si>
    <r>
      <rPr>
        <sz val="12"/>
        <rFont val="Times New Roman"/>
        <family val="1"/>
      </rPr>
      <t>BX1-500</t>
    </r>
  </si>
  <si>
    <r>
      <rPr>
        <sz val="12"/>
        <rFont val="Times New Roman"/>
        <family val="1"/>
      </rPr>
      <t>29,7 kW</t>
    </r>
  </si>
  <si>
    <r>
      <rPr>
        <sz val="12"/>
        <rFont val="Times New Roman"/>
        <family val="1"/>
      </rPr>
      <t>2019</t>
    </r>
  </si>
  <si>
    <r>
      <rPr>
        <sz val="12"/>
        <rFont val="Times New Roman"/>
        <family val="1"/>
      </rPr>
      <t>Hàn liên kết</t>
    </r>
  </si>
  <si>
    <r>
      <rPr>
        <sz val="12"/>
        <rFont val="Times New Roman"/>
        <family val="1"/>
      </rPr>
      <t>3.2</t>
    </r>
  </si>
  <si>
    <t>Máy gia nhiệt dạng tấm ≥ 65KVA</t>
  </si>
  <si>
    <r>
      <rPr>
        <sz val="12"/>
        <rFont val="Times New Roman"/>
        <family val="1"/>
      </rPr>
      <t>4</t>
    </r>
  </si>
  <si>
    <r>
      <rPr>
        <sz val="12"/>
        <rFont val="Times New Roman"/>
        <family val="1"/>
      </rPr>
      <t>4.1</t>
    </r>
  </si>
  <si>
    <r>
      <rPr>
        <sz val="12"/>
        <rFont val="Times New Roman"/>
        <family val="1"/>
      </rPr>
      <t>Máy gia nhiệt</t>
    </r>
  </si>
  <si>
    <r>
      <rPr>
        <sz val="12"/>
        <rFont val="Times New Roman"/>
        <family val="1"/>
      </rPr>
      <t>Gia nhiệt</t>
    </r>
  </si>
  <si>
    <t>Máy siêu âm mối hàn (Dải đo mm: 2.5 – 5000)</t>
  </si>
  <si>
    <r>
      <rPr>
        <sz val="12"/>
        <rFont val="Times New Roman"/>
        <family val="1"/>
      </rPr>
      <t>5</t>
    </r>
  </si>
  <si>
    <r>
      <rPr>
        <sz val="12"/>
        <rFont val="Times New Roman"/>
        <family val="1"/>
      </rPr>
      <t>Máy siêu âm mối hàn (Dải đo mm: 2.5 – 5000)</t>
    </r>
  </si>
  <si>
    <r>
      <rPr>
        <sz val="12"/>
        <rFont val="Times New Roman"/>
        <family val="1"/>
      </rPr>
      <t>5.1</t>
    </r>
  </si>
  <si>
    <r>
      <rPr>
        <sz val="12"/>
        <rFont val="Times New Roman"/>
        <family val="1"/>
      </rPr>
      <t>Máy siêu âm mối hàn</t>
    </r>
  </si>
  <si>
    <r>
      <rPr>
        <sz val="12"/>
        <rFont val="Times New Roman"/>
        <family val="1"/>
      </rPr>
      <t>Siêu âm mối hàn</t>
    </r>
  </si>
  <si>
    <r>
      <rPr>
        <sz val="12"/>
        <rFont val="Times New Roman"/>
        <family val="1"/>
      </rPr>
      <t>Hoa Kỳ</t>
    </r>
  </si>
  <si>
    <r>
      <rPr>
        <sz val="12"/>
        <rFont val=".VnTime"/>
        <family val="2"/>
      </rPr>
      <t/>
    </r>
  </si>
  <si>
    <t>.</t>
  </si>
  <si>
    <t>Ông: Nguyễn Văn Thắng….....…….......................</t>
  </si>
  <si>
    <t>Nhà thầu đề xuất Ông Phạm Văn Hiệp:
- Kèm theo E-HSDT bằng Đại Học chuyên ngành: Kỹ sư Cơ khí động lực do trường ĐH sư phạm kỹ thuật TP Hồ Chí Minh cấp năm 2010
- Kèm theo E-HSDT giấy chứng nhận huấn luyện AT VSLĐ có giá trị tới tháng 11/2024.
- Kèm theo E-HSDT hồ sơ chứng minh xác nhận thi công công trình đã làm với vị trí là Chỉ huy trưởng của 06 công trình (hợp đồng)  =&gt; Đáp ứng yêu cầu kinh nghiệm tối thiểu 05 Hợp đồng theo E-HSMT. Trong đó có 01 hợp đồng thực hiện vào tháng 11/2016. Như vậy số năm kinh nghiệm tới thời điểm đóng thầu là &gt;5 năm=&gt; Đáp ứng yêu cầu kinh nghiệm tối thiểu 05 năm theo E-HSMT.
=&gt; Như vậy nhân sự chủ chốt đáp ứng yêu cầu theo của E-HSMT.</t>
  </si>
  <si>
    <t>Nhà thầu đề xuất 01 cần trục bánh lốp với các thông tin như sau: 
- Cần trục bánh lốp XCMG QY50K, tải trọng 50 Tấn. Thiết bị do nhà thầu đi thuê, Kèm theo giấy chứng nhận kết quả kiểm định an toàn và Hợp đồng thuê xe.
=&gt; Đáp ứng về số lượng, loại thiết bị và đặc điểm thiết bị theo E-HSMT.</t>
  </si>
  <si>
    <t>Masada</t>
  </si>
  <si>
    <t>Nhà thầu đề xuất 02 Kích thủy lực với các thông tin như sau: 
- Kích thủy lực Masada,  MH 100Y, tải trọng 100 Tấn. Thiết bị thuộc sở hữu của nhà thầu. Kèm theo hóa đơn GTGT.
=&gt; Đáp ứng về số lượng, loại thiết bị và đặc điểm thiết bị theo E-HSMT.</t>
  </si>
  <si>
    <t>Weldcom</t>
  </si>
  <si>
    <t>BX1-500</t>
  </si>
  <si>
    <t>29,7 kW</t>
  </si>
  <si>
    <t>Nhà thầu đề xuất 02 Máy hàn điện với các thông tin như sau: 
- Máy hàn điện Weldcom BX1-500, Công suất 29,7 kW. Thiết bị thuộc sở hữu của nhà thầu. Kèm theo hóa đơn GTGT.
=&gt; Đáp ứng về số lượng, loại thiết bị và đặc điểm thiết bị theo E-HSMT.</t>
  </si>
  <si>
    <t>Máy hàn cơ Weldcom BX1-500 (thietbidiencamtay.com)</t>
  </si>
  <si>
    <t>Lanshuo</t>
  </si>
  <si>
    <t>LSW-300</t>
  </si>
  <si>
    <t>240 KVA</t>
  </si>
  <si>
    <t>Dakota</t>
  </si>
  <si>
    <t>DFX-625</t>
  </si>
  <si>
    <t>Dải đo mm: 0-10000</t>
  </si>
  <si>
    <t>Nhà thầu đề xuất 01 Máy siêu âm mối hàn với các thông tin như sau: 
- Máy siêu âm mối hàn Dakota DFX-625, Dải đo mm: 0-10.000mm. Thiết bị thuộc sở hữu của nhà thầu. Kèm theo hóa đơn GTGT.
=&gt; Đáp ứng về số lượng, loại thiết bị và đặc điểm thiết bị theo E-HSMT.</t>
  </si>
  <si>
    <t>Toàn quốc Máy siêu âm đường hàn Dakota DFX-625 | Rao vặt miễn phí trực tuyến nhanh nhất toàn quốc (kenhrao.com)</t>
  </si>
  <si>
    <t>https://cms-machinery.vn/thiet-bi-gia-nhiet-lsw-300kw/</t>
  </si>
  <si>
    <t>Nhà thầu đề xuất 01 Máy gia nhiệt dạng tấm với các thông tin như sau: 
- Máy gia nhiệt LSW-300, Công suất 240 KVA. Thiết bị thuộc sở hữu của nhà thầu. Kèm theo hóa đơn GTGT. 
- Theo Thông tin về máy gia nhiệt LSW-300 thì công suất là 300kW (theo như quy đổi thì được 375KVA)≥ 65KVA.
=&gt; Đáp ứng về số lượng, loại thiết bị và đặc điểm thiết bị theo E-HSMT.</t>
  </si>
  <si>
    <t>Tối thiểu 5 năm hoặc 5 Hợp đồng</t>
  </si>
  <si>
    <t>Văn bằng đại học trở lên, tốt nghiệp một trong các chuyên ngành liên quan đến lĩnh vực cơ khí</t>
  </si>
  <si>
    <t>Văn bằng đại học trở lên, tốt nghiệp một trong các ngành nghề liên quan đến lĩnh vực cơ khí</t>
  </si>
  <si>
    <t>Lắp dựng, tháo dỡ dàn giáo phục vụ thi công</t>
  </si>
  <si>
    <t>Lắp đặt hệ thống quạt phục vụ thông thoáng làm việc trong môi trường có hơi kiềm và nhiệt độ</t>
  </si>
  <si>
    <t>Tháo dỡ lớp bảo ôn và tôn vị trí thân đáy côn cũ hư hỏng</t>
  </si>
  <si>
    <t>Tháo dỡ hệ thống đường ống DN350, 94,55kg/ mét</t>
  </si>
  <si>
    <t>Tháo các cửa lỗ nhân công KT Ø700x20mm, số lượng 01 cửa/1 TB</t>
  </si>
  <si>
    <t>Vệ sinh mặt trong và mặt ngoài thân, đáy côn và đường ống hiện hữu phục vụ làm sạch liệu đóng bám tăng diện tích bên trong và phục vụ lắp ghép thân côn bên ngoài</t>
  </si>
  <si>
    <t>Gia công đáy côn KT: D1872 x D387,6 x H1232 x 16mm; Côn trụ đứng D1872 x H200; Ống liệu đầu ra phi 387,6 x L=378mm x 16mm, vật liệu Q245R</t>
  </si>
  <si>
    <t>Vận chuyển 1km đầu đáy côn, côn trụ trên và đường ống liệu từ xưởng gia công km đầu</t>
  </si>
  <si>
    <t>Vận chuyển 4km tiếp theo đáy côn, côn trụ trên và đường ống liệu từ xưởng gia công đến nhà máy</t>
  </si>
  <si>
    <t>Cẩu thiết đáy côn, côn trụ trên và đường ống liệu lên mặt bằng</t>
  </si>
  <si>
    <t>Di chuyển thiết bị đáy côn, côn trụ trên và đường ống liệu đến vị trí lắp đặt bằng phương pháp thủ công, cự ly 10m</t>
  </si>
  <si>
    <t>Lắp đặt thân đáy côn thiết bị gia nhiệt sơ bộ A-15YH1S008a,b,c KT: D1872 x D387,6 x H1232 x 16mm; Côn trụ đứng D1872 x H200 x 16mm; Ống liệu đầu ra phi 387,6 x L=378mm x 16mm</t>
  </si>
  <si>
    <t>Vệ sinh, mài bề mặt các đường hàn sau khi hàn liên kết đáy côn phục vụ công tác gia nhiệt và kiểm tra siêu âm</t>
  </si>
  <si>
    <t>Gia nhiệt vật liệu hàn, bề rộng gia nhiệt 400mm trước khi hàn thiết bị bằng thiết bị gia nhiệt chuyên dụng tại nhiệt độ 125-150 độ C</t>
  </si>
  <si>
    <t>Hàn liên kết thân đáy côn bằng phương pháp hàn điện hồ quang, hàn đối đầu, đầu thép hàn có góc vát hình chữ V</t>
  </si>
  <si>
    <t>Kiểm tra mối hàn bằng phương pháp siêu âm sau khi hàn</t>
  </si>
  <si>
    <t>Gia công bộ khung nẹp lắp bảo ôn phục vụ công tác gia nhiệt mối hàn</t>
  </si>
  <si>
    <t>Bọc bảo ôn chịu nhiệt dày 100mm phục vụ công tác nhiệt luyện</t>
  </si>
  <si>
    <t>Xử lý nhiệt (nhiệt luyện) vật hàn bằng thiết bị chuyên dụng</t>
  </si>
  <si>
    <t>Tháo dỡ lớp bảo ôn sau khi nhiệt luyện</t>
  </si>
  <si>
    <t>Tháo dỡ bộ khung nẹp phục vụ công tác gia nhiệt mối hàn</t>
  </si>
  <si>
    <t>Kiểm tra mối hàn bằng phương pháp từ tính sau khi xử lý nhiệt</t>
  </si>
  <si>
    <t>Lắp đặt lại mặt bích DN350 ống liệu</t>
  </si>
  <si>
    <t>Lắp đặt đường ống liệu DN350</t>
  </si>
  <si>
    <t>Gia công thép nẹp la V40 x 5mm phục vụ công tác bọc bảo ôn</t>
  </si>
  <si>
    <t>Lắp đặt kết cấu thép nẹp la V40 x 5mm phục vụ công tác bọc bảo ôn</t>
  </si>
  <si>
    <t>Bọc bảo ôn chịu nhiệt đáy côn dày 100mm</t>
  </si>
  <si>
    <t>Lắp đặt cửa lỗ nhân công</t>
  </si>
  <si>
    <t>Vận chuyển vật tư cũ, phế liệu về vị trí tập kết trong nhà máy theo quy định</t>
  </si>
  <si>
    <t>2.2</t>
  </si>
  <si>
    <t>Đơn giá trước thuế</t>
  </si>
  <si>
    <t>Công tác xúc</t>
  </si>
  <si>
    <t>Xúc quặng nguyên khai dạng rời</t>
  </si>
  <si>
    <t>Xúc quặng kết tảng</t>
  </si>
  <si>
    <t>Xúc đất phủ</t>
  </si>
  <si>
    <t>Xúc đất trụ, đất công nghệ làm đường</t>
  </si>
  <si>
    <t>Đào mương tách nước mỏ</t>
  </si>
  <si>
    <t>Công tác gạt</t>
  </si>
  <si>
    <t>Gạt gom đất phủ</t>
  </si>
  <si>
    <t>Gạt phẩm cấp mặt vách</t>
  </si>
  <si>
    <t>Gạt phẩm cấp quặng giáp mặt trụ</t>
  </si>
  <si>
    <t>Gạt đất hoàn thổ, đổ thải</t>
  </si>
  <si>
    <t>Gạt kho quặng nguyên khai</t>
  </si>
  <si>
    <t>Gạt đất trụ, đất công nghệ làm đường</t>
  </si>
  <si>
    <t>Công tác vận chuyển</t>
  </si>
  <si>
    <t>Vận chuyển quặng nguyên khai, cung độ trung bình 4,69 km</t>
  </si>
  <si>
    <t>T.km</t>
  </si>
  <si>
    <t>Vận chuyển quặng nguyên khai, cung độ trung bình 0,30 km</t>
  </si>
  <si>
    <t>Vận chuyển đất phủ, cung độ bình quân 0,56 km</t>
  </si>
  <si>
    <t>Vận chuyển đất trụ, đất công nghệ, cung độ bình quân 0,50 km</t>
  </si>
  <si>
    <t>Tổng hợp giá dự thầu (đã bao gồm thuế, phí, lệ phí)</t>
  </si>
  <si>
    <t>Mẫu số 11C (Đính kèm cùng báo cáo đánh giá)</t>
  </si>
  <si>
    <t>1.1</t>
  </si>
  <si>
    <t>1.2</t>
  </si>
  <si>
    <t>1.3</t>
  </si>
  <si>
    <t>1.4</t>
  </si>
  <si>
    <t>1.5</t>
  </si>
  <si>
    <t>2.3</t>
  </si>
  <si>
    <t>2.4</t>
  </si>
  <si>
    <t>2.5</t>
  </si>
  <si>
    <t>2.6</t>
  </si>
  <si>
    <t>3.1</t>
  </si>
  <si>
    <t>3.2</t>
  </si>
  <si>
    <t>3.3</t>
  </si>
  <si>
    <t>3.4</t>
  </si>
  <si>
    <t>Nội dung công việc</t>
  </si>
  <si>
    <t>Đvt</t>
  </si>
  <si>
    <t>Đơn giá trước thuế (đồng)</t>
  </si>
  <si>
    <t>Đơn giá sau thuế 8% (đồng)</t>
  </si>
  <si>
    <t>Vận chuyển quặng nguyên khai</t>
  </si>
  <si>
    <t>Tkm</t>
  </si>
  <si>
    <t>Vận chuyển quặng nguyên khai cung độ 0,1 km</t>
  </si>
  <si>
    <t>Vận chuyển quặng nguyên khai cung độ 0,2 km</t>
  </si>
  <si>
    <t>Vận chuyển quặng nguyên khai cung độ 0,3 km</t>
  </si>
  <si>
    <t>Vận chuyển quặng nguyên khai cung độ 0,31 km</t>
  </si>
  <si>
    <t>Vận chuyển quặng nguyên khai cung độ 0,32 km</t>
  </si>
  <si>
    <t>Vận chuyển quặng nguyên khai cung độ 0,33 km</t>
  </si>
  <si>
    <t>Vận chuyển quặng nguyên khai cung độ 0,34 km</t>
  </si>
  <si>
    <t>Vận chuyển quặng nguyên khai cung độ 0,35 km</t>
  </si>
  <si>
    <t>Vận chuyển quặng nguyên khai cung độ 0,36 km</t>
  </si>
  <si>
    <t>Vận chuyển quặng nguyên khai cung độ 0,37 km</t>
  </si>
  <si>
    <t>Vận chuyển quặng nguyên khai cung độ 0,38 km</t>
  </si>
  <si>
    <t>Vận chuyển quặng nguyên khai cung độ 0,39 km</t>
  </si>
  <si>
    <t>Vận chuyển quặng nguyên khai cung độ 0,4 km</t>
  </si>
  <si>
    <t>Vận chuyển quặng nguyên khai cung độ 0,41 km</t>
  </si>
  <si>
    <t>Vận chuyển quặng nguyên khai cung độ 0,42 km</t>
  </si>
  <si>
    <t>Vận chuyển quặng nguyên khai cung độ 0,43 km</t>
  </si>
  <si>
    <t>Vận chuyển quặng nguyên khai cung độ 0,44 km</t>
  </si>
  <si>
    <t>Vận chuyển quặng nguyên khai cung độ 0,45 km</t>
  </si>
  <si>
    <t>Vận chuyển quặng nguyên khai cung độ 0,46 km</t>
  </si>
  <si>
    <t>Vận chuyển quặng nguyên khai cung độ 0,47 km</t>
  </si>
  <si>
    <t>Vận chuyển quặng nguyên khai cung độ 0,48 km</t>
  </si>
  <si>
    <t>Vận chuyển quặng nguyên khai cung độ 0,49 km</t>
  </si>
  <si>
    <t>Vận chuyển quặng nguyên khai cung độ 0,5 km</t>
  </si>
  <si>
    <t>+</t>
  </si>
  <si>
    <t>Vận chuyển quặng nguyên khai cung độ 0,51 km</t>
  </si>
  <si>
    <t>Vận chuyển quặng nguyên khai cung độ 0,52 km</t>
  </si>
  <si>
    <t>Vận chuyển quặng nguyên khai cung độ 0,53 km</t>
  </si>
  <si>
    <t>Vận chuyển quặng nguyên khai cung độ 0,54 km</t>
  </si>
  <si>
    <t>Vận chuyển quặng nguyên khai cung độ 0,55 km</t>
  </si>
  <si>
    <t>Vận chuyển quặng nguyên khai cung độ 0,56 km</t>
  </si>
  <si>
    <t>Vận chuyển quặng nguyên khai cung độ 0,57 km</t>
  </si>
  <si>
    <t>Vận chuyển quặng nguyên khai cung độ 0,58 km</t>
  </si>
  <si>
    <t>Vận chuyển quặng nguyên khai cung độ 0,59 km</t>
  </si>
  <si>
    <t>Vận chuyển quặng nguyên khai cung độ 0,6 km</t>
  </si>
  <si>
    <t>Vận chuyển quặng nguyên khai cung độ 0,61 km</t>
  </si>
  <si>
    <t>Vận chuyển quặng nguyên khai cung độ 0,62 km</t>
  </si>
  <si>
    <t>Vận chuyển quặng nguyên khai cung độ 0,63 km</t>
  </si>
  <si>
    <t>Vận chuyển quặng nguyên khai cung độ 0,64 km</t>
  </si>
  <si>
    <t>Vận chuyển quặng nguyên khai cung độ 0,65 km</t>
  </si>
  <si>
    <t>Vận chuyển quặng nguyên khai cung độ 0,66 km</t>
  </si>
  <si>
    <t>Vận chuyển quặng nguyên khai cung độ 0,67 km</t>
  </si>
  <si>
    <t>Vận chuyển quặng nguyên khai cung độ 0,68 km</t>
  </si>
  <si>
    <t>Vận chuyển quặng nguyên khai cung độ 0,69 km</t>
  </si>
  <si>
    <t>Vận chuyển quặng nguyên khai cung độ 0,7 km</t>
  </si>
  <si>
    <t>Vận chuyển quặng nguyên khai cung độ 0,71 km</t>
  </si>
  <si>
    <t>Vận chuyển quặng nguyên khai cung độ 0,72 km</t>
  </si>
  <si>
    <t>Vận chuyển quặng nguyên khai cung độ 0,73 km</t>
  </si>
  <si>
    <t>Vận chuyển quặng nguyên khai cung độ 0,74 km</t>
  </si>
  <si>
    <t>Vận chuyển quặng nguyên khai cung độ 0,75 km</t>
  </si>
  <si>
    <t>Vận chuyển quặng nguyên khai cung độ 0,76 km</t>
  </si>
  <si>
    <t>Vận chuyển quặng nguyên khai cung độ 0,77 km</t>
  </si>
  <si>
    <t>Vận chuyển quặng nguyên khai cung độ 0,78 km</t>
  </si>
  <si>
    <t>Vận chuyển quặng nguyên khai cung độ 0,79 km</t>
  </si>
  <si>
    <t>Vận chuyển quặng nguyên khai cung độ 0,8 km</t>
  </si>
  <si>
    <t>Vận chuyển quặng nguyên khai cung độ 0,81 km</t>
  </si>
  <si>
    <t>Vận chuyển quặng nguyên khai cung độ 0,82 km</t>
  </si>
  <si>
    <t>Vận chuyển quặng nguyên khai cung độ 0,83 km</t>
  </si>
  <si>
    <t>Vận chuyển quặng nguyên khai cung độ 0,84 km</t>
  </si>
  <si>
    <t>Vận chuyển quặng nguyên khai cung độ 0,85 km</t>
  </si>
  <si>
    <t>Vận chuyển quặng nguyên khai cung độ 0,86 km</t>
  </si>
  <si>
    <t>Vận chuyển quặng nguyên khai cung độ 0,87 km</t>
  </si>
  <si>
    <t>Vận chuyển quặng nguyên khai cung độ 0,88 km</t>
  </si>
  <si>
    <t>Vận chuyển quặng nguyên khai cung độ 0,89 km</t>
  </si>
  <si>
    <t>Vận chuyển quặng nguyên khai cung độ 0,9 km</t>
  </si>
  <si>
    <t>Vận chuyển quặng nguyên khai cung độ 0,91 km</t>
  </si>
  <si>
    <t>Vận chuyển quặng nguyên khai cung độ 0,92 km</t>
  </si>
  <si>
    <t>Vận chuyển quặng nguyên khai cung độ 0,93 km</t>
  </si>
  <si>
    <t>Vận chuyển quặng nguyên khai cung độ 0,94 km</t>
  </si>
  <si>
    <t>Vận chuyển quặng nguyên khai cung độ 0,95 km</t>
  </si>
  <si>
    <t>Vận chuyển quặng nguyên khai cung độ 0,96 km</t>
  </si>
  <si>
    <t>Vận chuyển quặng nguyên khai cung độ 0,97 km</t>
  </si>
  <si>
    <t>Vận chuyển quặng nguyên khai cung độ 0,98 km</t>
  </si>
  <si>
    <t>Vận chuyển quặng nguyên khai cung độ 0,99 km</t>
  </si>
  <si>
    <t>Vận chuyển quặng nguyên khai cung độ 1,0 km</t>
  </si>
  <si>
    <t>Vận chuyển quặng nguyên khai cung độ 1,01 km</t>
  </si>
  <si>
    <t>Vận chuyển quặng nguyên khai cung độ 1,02 km</t>
  </si>
  <si>
    <t>Vận chuyển quặng nguyên khai cung độ 1,03 km</t>
  </si>
  <si>
    <t>Vận chuyển quặng nguyên khai cung độ 1,04 km</t>
  </si>
  <si>
    <t>Vận chuyển quặng nguyên khai cung độ 1,05 km</t>
  </si>
  <si>
    <t>Vận chuyển quặng nguyên khai cung độ 1,06 km</t>
  </si>
  <si>
    <t>Vận chuyển quặng nguyên khai cung độ 1,07 km</t>
  </si>
  <si>
    <t>Vận chuyển quặng nguyên khai cung độ 1,08 km</t>
  </si>
  <si>
    <t>Vận chuyển quặng nguyên khai cung độ 1,09 km</t>
  </si>
  <si>
    <t>Vận chuyển quặng nguyên khai cung độ 1,1 km</t>
  </si>
  <si>
    <t>Vận chuyển quặng nguyên khai cung độ 1,11 km</t>
  </si>
  <si>
    <t>Vận chuyển quặng nguyên khai cung độ 1,12 km</t>
  </si>
  <si>
    <t>Vận chuyển quặng nguyên khai cung độ 1,13 km</t>
  </si>
  <si>
    <t>Vận chuyển quặng nguyên khai cung độ 1,14 km</t>
  </si>
  <si>
    <t>Vận chuyển quặng nguyên khai cung độ 1,15 km</t>
  </si>
  <si>
    <t>Vận chuyển quặng nguyên khai cung độ 1,16 km</t>
  </si>
  <si>
    <t>Vận chuyển quặng nguyên khai cung độ 1,17 km</t>
  </si>
  <si>
    <t>Vận chuyển quặng nguyên khai cung độ 1,18 km</t>
  </si>
  <si>
    <t>Vận chuyển quặng nguyên khai cung độ 1,19 km</t>
  </si>
  <si>
    <t>Vận chuyển quặng nguyên khai cung độ 1,2 km</t>
  </si>
  <si>
    <t>Vận chuyển quặng nguyên khai cung độ 1,21 km</t>
  </si>
  <si>
    <t>Vận chuyển quặng nguyên khai cung độ 1,22 km</t>
  </si>
  <si>
    <t>Vận chuyển quặng nguyên khai cung độ 1,23 km</t>
  </si>
  <si>
    <t>Vận chuyển quặng nguyên khai cung độ 1,24 km</t>
  </si>
  <si>
    <t>Vận chuyển quặng nguyên khai cung độ 1,25 km</t>
  </si>
  <si>
    <t>Vận chuyển quặng nguyên khai cung độ 1,26 km</t>
  </si>
  <si>
    <t>Vận chuyển quặng nguyên khai cung độ 1,27 km</t>
  </si>
  <si>
    <t>Vận chuyển quặng nguyên khai cung độ 1,28 km</t>
  </si>
  <si>
    <t>Vận chuyển quặng nguyên khai cung độ 1,29 km</t>
  </si>
  <si>
    <t>Vận chuyển quặng nguyên khai cung độ 1,3 km</t>
  </si>
  <si>
    <t>Vận chuyển quặng nguyên khai cung độ 1,31 km</t>
  </si>
  <si>
    <t>Vận chuyển quặng nguyên khai cung độ 1,32 km</t>
  </si>
  <si>
    <t>Vận chuyển quặng nguyên khai cung độ 1,33 km</t>
  </si>
  <si>
    <t>Vận chuyển quặng nguyên khai cung độ 1,34 km</t>
  </si>
  <si>
    <t>Vận chuyển quặng nguyên khai cung độ 1,35 km</t>
  </si>
  <si>
    <t>Vận chuyển quặng nguyên khai cung độ 1,36 km</t>
  </si>
  <si>
    <t>Vận chuyển quặng nguyên khai cung độ 1,37 km</t>
  </si>
  <si>
    <t>Vận chuyển quặng nguyên khai cung độ 1,38 km</t>
  </si>
  <si>
    <t>Vận chuyển quặng nguyên khai cung độ 1,39 km</t>
  </si>
  <si>
    <t>Vận chuyển quặng nguyên khai cung độ 1,4 km</t>
  </si>
  <si>
    <t>Vận chuyển quặng nguyên khai cung độ 1,41 km</t>
  </si>
  <si>
    <t>Vận chuyển quặng nguyên khai cung độ 1,42 km</t>
  </si>
  <si>
    <t>Vận chuyển quặng nguyên khai cung độ 1,43 km</t>
  </si>
  <si>
    <t>Vận chuyển quặng nguyên khai cung độ 1,44 km</t>
  </si>
  <si>
    <t>Vận chuyển quặng nguyên khai cung độ 1,45 km</t>
  </si>
  <si>
    <t>Vận chuyển quặng nguyên khai cung độ 1,46 km</t>
  </si>
  <si>
    <t>Vận chuyển quặng nguyên khai cung độ 1,47 km</t>
  </si>
  <si>
    <t>Vận chuyển quặng nguyên khai cung độ 1,48 km</t>
  </si>
  <si>
    <t>Vận chuyển quặng nguyên khai cung độ 1,49 km</t>
  </si>
  <si>
    <t>Vận chuyển quặng nguyên khai cung độ 1,5 km</t>
  </si>
  <si>
    <t>Vận chuyển quặng nguyên khai cung độ 1,51 km</t>
  </si>
  <si>
    <t>Vận chuyển quặng nguyên khai cung độ 1,52 km</t>
  </si>
  <si>
    <t>Vận chuyển quặng nguyên khai cung độ 1,53 km</t>
  </si>
  <si>
    <t>Vận chuyển quặng nguyên khai cung độ 1,54 km</t>
  </si>
  <si>
    <t>Vận chuyển quặng nguyên khai cung độ 1,55 km</t>
  </si>
  <si>
    <t>Vận chuyển quặng nguyên khai cung độ 1,56 km</t>
  </si>
  <si>
    <t>Vận chuyển quặng nguyên khai cung độ 1,57 km</t>
  </si>
  <si>
    <t>Vận chuyển quặng nguyên khai cung độ 1,58 km</t>
  </si>
  <si>
    <t>Vận chuyển quặng nguyên khai cung độ 1,59 km</t>
  </si>
  <si>
    <t>Vận chuyển quặng nguyên khai cung độ 1,6 km</t>
  </si>
  <si>
    <t>Vận chuyển quặng nguyên khai cung độ 1,61 km</t>
  </si>
  <si>
    <t>Vận chuyển quặng nguyên khai cung độ 1,62 km</t>
  </si>
  <si>
    <t>Vận chuyển quặng nguyên khai cung độ 1,63 km</t>
  </si>
  <si>
    <t>Vận chuyển quặng nguyên khai cung độ 1,64 km</t>
  </si>
  <si>
    <t>Vận chuyển quặng nguyên khai cung độ 1,65 km</t>
  </si>
  <si>
    <t>Vận chuyển quặng nguyên khai cung độ 1,66 km</t>
  </si>
  <si>
    <t>Vận chuyển quặng nguyên khai cung độ 1,67 km</t>
  </si>
  <si>
    <t>Vận chuyển quặng nguyên khai cung độ 1,68 km</t>
  </si>
  <si>
    <t>Vận chuyển quặng nguyên khai cung độ 1,69 km</t>
  </si>
  <si>
    <t>Vận chuyển quặng nguyên khai cung độ 1,7 km</t>
  </si>
  <si>
    <t>Vận chuyển quặng nguyên khai cung độ 1,71 km</t>
  </si>
  <si>
    <t>Vận chuyển quặng nguyên khai cung độ 1,72 km</t>
  </si>
  <si>
    <t>Vận chuyển quặng nguyên khai cung độ 1,73 km</t>
  </si>
  <si>
    <t>Vận chuyển quặng nguyên khai cung độ 1,74 km</t>
  </si>
  <si>
    <t>Vận chuyển quặng nguyên khai cung độ 1,75 km</t>
  </si>
  <si>
    <t>Vận chuyển quặng nguyên khai cung độ 1,76 km</t>
  </si>
  <si>
    <t>Vận chuyển quặng nguyên khai cung độ 1,77 km</t>
  </si>
  <si>
    <t>Vận chuyển quặng nguyên khai cung độ 1,78 km</t>
  </si>
  <si>
    <t>Vận chuyển quặng nguyên khai cung độ 1,79 km</t>
  </si>
  <si>
    <t>Vận chuyển quặng nguyên khai cung độ 1,8 km</t>
  </si>
  <si>
    <t>Vận chuyển quặng nguyên khai cung độ 1,81 km</t>
  </si>
  <si>
    <t>Vận chuyển quặng nguyên khai cung độ 1,82 km</t>
  </si>
  <si>
    <t>Vận chuyển quặng nguyên khai cung độ 1,83 km</t>
  </si>
  <si>
    <t>Vận chuyển quặng nguyên khai cung độ 1,84 km</t>
  </si>
  <si>
    <t>Vận chuyển quặng nguyên khai cung độ 1,85 km</t>
  </si>
  <si>
    <t>Vận chuyển quặng nguyên khai cung độ 1,86 km</t>
  </si>
  <si>
    <t>Vận chuyển quặng nguyên khai cung độ 1,87 km</t>
  </si>
  <si>
    <t>Vận chuyển quặng nguyên khai cung độ 1,88 km</t>
  </si>
  <si>
    <t>Vận chuyển quặng nguyên khai cung độ 1,89 km</t>
  </si>
  <si>
    <t>Vận chuyển quặng nguyên khai cung độ 1,9 km</t>
  </si>
  <si>
    <t>Vận chuyển quặng nguyên khai cung độ 1,91 km</t>
  </si>
  <si>
    <t>Vận chuyển quặng nguyên khai cung độ 1,92 km</t>
  </si>
  <si>
    <t>Vận chuyển quặng nguyên khai cung độ 1,93 km</t>
  </si>
  <si>
    <t>Vận chuyển quặng nguyên khai cung độ 1,94 km</t>
  </si>
  <si>
    <t>Vận chuyển quặng nguyên khai cung độ 1,95 km</t>
  </si>
  <si>
    <t>Vận chuyển quặng nguyên khai cung độ 1,96 km</t>
  </si>
  <si>
    <t>Vận chuyển quặng nguyên khai cung độ 1,97 km</t>
  </si>
  <si>
    <t>Vận chuyển quặng nguyên khai cung độ 1,98 km</t>
  </si>
  <si>
    <t>Vận chuyển quặng nguyên khai cung độ 1,99 km</t>
  </si>
  <si>
    <t>Vận chuyển quặng nguyên khai cung độ 2,0 km</t>
  </si>
  <si>
    <t>Vận chuyển quặng nguyên khai cung độ 2,01 km</t>
  </si>
  <si>
    <t>Vận chuyển quặng nguyên khai cung độ 2,02 km</t>
  </si>
  <si>
    <t>Vận chuyển quặng nguyên khai cung độ 2,03 km</t>
  </si>
  <si>
    <t>Vận chuyển quặng nguyên khai cung độ 2,04 km</t>
  </si>
  <si>
    <t>Vận chuyển quặng nguyên khai cung độ 2,05 km</t>
  </si>
  <si>
    <t>Vận chuyển quặng nguyên khai cung độ 2,06 km</t>
  </si>
  <si>
    <t>Vận chuyển quặng nguyên khai cung độ 2,07 km</t>
  </si>
  <si>
    <t>Vận chuyển quặng nguyên khai cung độ 2,08 km</t>
  </si>
  <si>
    <t>Vận chuyển quặng nguyên khai cung độ 2,09 km</t>
  </si>
  <si>
    <t>Vận chuyển quặng nguyên khai cung độ 2,1 km</t>
  </si>
  <si>
    <t>Vận chuyển quặng nguyên khai cung độ 2,11 km</t>
  </si>
  <si>
    <t>Vận chuyển quặng nguyên khai cung độ 2,12 km</t>
  </si>
  <si>
    <t>Vận chuyển quặng nguyên khai cung độ 2,13 km</t>
  </si>
  <si>
    <t>Vận chuyển quặng nguyên khai cung độ 2,14 km</t>
  </si>
  <si>
    <t>Vận chuyển quặng nguyên khai cung độ 2,15 km</t>
  </si>
  <si>
    <t>Vận chuyển quặng nguyên khai cung độ 2,16 km</t>
  </si>
  <si>
    <t>Vận chuyển quặng nguyên khai cung độ 2,17 km</t>
  </si>
  <si>
    <t>Vận chuyển quặng nguyên khai cung độ 2,18 km</t>
  </si>
  <si>
    <t>Vận chuyển quặng nguyên khai cung độ 2,19 km</t>
  </si>
  <si>
    <t>Vận chuyển quặng nguyên khai cung độ 2,2 km</t>
  </si>
  <si>
    <t>Vận chuyển quặng nguyên khai cung độ 2,21 km</t>
  </si>
  <si>
    <t>Vận chuyển quặng nguyên khai cung độ 2,22 km</t>
  </si>
  <si>
    <t>Vận chuyển quặng nguyên khai cung độ 2,23 km</t>
  </si>
  <si>
    <t>Vận chuyển quặng nguyên khai cung độ 2,24 km</t>
  </si>
  <si>
    <t>Vận chuyển quặng nguyên khai cung độ 2,25 km</t>
  </si>
  <si>
    <t>Vận chuyển quặng nguyên khai cung độ 2,26 km</t>
  </si>
  <si>
    <t>Vận chuyển quặng nguyên khai cung độ 2,27 km</t>
  </si>
  <si>
    <t>Vận chuyển quặng nguyên khai cung độ 2,28 km</t>
  </si>
  <si>
    <t>Vận chuyển quặng nguyên khai cung độ 2,29 km</t>
  </si>
  <si>
    <t>Vận chuyển quặng nguyên khai cung độ 2,3 km</t>
  </si>
  <si>
    <t>Vận chuyển quặng nguyên khai cung độ 2,31 km</t>
  </si>
  <si>
    <t>Vận chuyển quặng nguyên khai cung độ 2,32 km</t>
  </si>
  <si>
    <t>Vận chuyển quặng nguyên khai cung độ 2,33 km</t>
  </si>
  <si>
    <t>Vận chuyển quặng nguyên khai cung độ 2,34 km</t>
  </si>
  <si>
    <t>Vận chuyển quặng nguyên khai cung độ 2,35 km</t>
  </si>
  <si>
    <t>Vận chuyển quặng nguyên khai cung độ 2,36 km</t>
  </si>
  <si>
    <t>Vận chuyển quặng nguyên khai cung độ 2,37 km</t>
  </si>
  <si>
    <t>Vận chuyển quặng nguyên khai cung độ 2,38 km</t>
  </si>
  <si>
    <t>Vận chuyển quặng nguyên khai cung độ 2,39 km</t>
  </si>
  <si>
    <t>Vận chuyển quặng nguyên khai cung độ 2,4 km</t>
  </si>
  <si>
    <t>Vận chuyển quặng nguyên khai cung độ 2,41 km</t>
  </si>
  <si>
    <t>Vận chuyển quặng nguyên khai cung độ 2,42 km</t>
  </si>
  <si>
    <t>Vận chuyển quặng nguyên khai cung độ 2,43 km</t>
  </si>
  <si>
    <t>Vận chuyển quặng nguyên khai cung độ 2,44 km</t>
  </si>
  <si>
    <t>Vận chuyển quặng nguyên khai cung độ 2,45 km</t>
  </si>
  <si>
    <t>Vận chuyển quặng nguyên khai cung độ 2,46 km</t>
  </si>
  <si>
    <t>Vận chuyển quặng nguyên khai cung độ 2,47 km</t>
  </si>
  <si>
    <t>Vận chuyển quặng nguyên khai cung độ 2,48 km</t>
  </si>
  <si>
    <t>Vận chuyển quặng nguyên khai cung độ 2,49 km</t>
  </si>
  <si>
    <t>Vận chuyển quặng nguyên khai cung độ 2,5 km</t>
  </si>
  <si>
    <t>Vận chuyển quặng nguyên khai cung độ 2,51 km</t>
  </si>
  <si>
    <t>Vận chuyển quặng nguyên khai cung độ 2,52 km</t>
  </si>
  <si>
    <t>Vận chuyển quặng nguyên khai cung độ 2,53 km</t>
  </si>
  <si>
    <t>Vận chuyển quặng nguyên khai cung độ 2,54 km</t>
  </si>
  <si>
    <t>Vận chuyển quặng nguyên khai cung độ 2,55 km</t>
  </si>
  <si>
    <t>Vận chuyển quặng nguyên khai cung độ 2,56 km</t>
  </si>
  <si>
    <t>Vận chuyển quặng nguyên khai cung độ 2,57 km</t>
  </si>
  <si>
    <t>Vận chuyển quặng nguyên khai cung độ 2,58 km</t>
  </si>
  <si>
    <t>Vận chuyển quặng nguyên khai cung độ 2,59 km</t>
  </si>
  <si>
    <t>Vận chuyển quặng nguyên khai cung độ 2,6 km</t>
  </si>
  <si>
    <t>Vận chuyển quặng nguyên khai cung độ 2,61 km</t>
  </si>
  <si>
    <t>Vận chuyển quặng nguyên khai cung độ 2,62 km</t>
  </si>
  <si>
    <t>Vận chuyển quặng nguyên khai cung độ 2,63 km</t>
  </si>
  <si>
    <t>Vận chuyển quặng nguyên khai cung độ 2,64 km</t>
  </si>
  <si>
    <t>Vận chuyển quặng nguyên khai cung độ 2,65 km</t>
  </si>
  <si>
    <t>Vận chuyển quặng nguyên khai cung độ 2,66 km</t>
  </si>
  <si>
    <t>Vận chuyển quặng nguyên khai cung độ 2,67 km</t>
  </si>
  <si>
    <t>Vận chuyển quặng nguyên khai cung độ 2,68 km</t>
  </si>
  <si>
    <t>Vận chuyển quặng nguyên khai cung độ 2,69 km</t>
  </si>
  <si>
    <t>Vận chuyển quặng nguyên khai cung độ 2,7 km</t>
  </si>
  <si>
    <t>Vận chuyển quặng nguyên khai cung độ 2,71 km</t>
  </si>
  <si>
    <t>Vận chuyển quặng nguyên khai cung độ 2,72 km</t>
  </si>
  <si>
    <t>Vận chuyển quặng nguyên khai cung độ 2,73 km</t>
  </si>
  <si>
    <t>Vận chuyển quặng nguyên khai cung độ 2,74 km</t>
  </si>
  <si>
    <t>Vận chuyển quặng nguyên khai cung độ 2,75 km</t>
  </si>
  <si>
    <t>Vận chuyển quặng nguyên khai cung độ 2,76 km</t>
  </si>
  <si>
    <t>Vận chuyển quặng nguyên khai cung độ 2,77 km</t>
  </si>
  <si>
    <t>Vận chuyển quặng nguyên khai cung độ 2,78 km</t>
  </si>
  <si>
    <t>Vận chuyển quặng nguyên khai cung độ 2,79 km</t>
  </si>
  <si>
    <t>Vận chuyển quặng nguyên khai cung độ 2,8 km</t>
  </si>
  <si>
    <t>Vận chuyển quặng nguyên khai cung độ 2,81 km</t>
  </si>
  <si>
    <t>Vận chuyển quặng nguyên khai cung độ 2,82 km</t>
  </si>
  <si>
    <t>Vận chuyển quặng nguyên khai cung độ 2,83 km</t>
  </si>
  <si>
    <t>Vận chuyển quặng nguyên khai cung độ 2,84 km</t>
  </si>
  <si>
    <t>Vận chuyển quặng nguyên khai cung độ 2,85 km</t>
  </si>
  <si>
    <t>Vận chuyển quặng nguyên khai cung độ 2,86 km</t>
  </si>
  <si>
    <t>Vận chuyển quặng nguyên khai cung độ 2,87 km</t>
  </si>
  <si>
    <t>Vận chuyển quặng nguyên khai cung độ 2,88 km</t>
  </si>
  <si>
    <t>Vận chuyển quặng nguyên khai cung độ 2,89 km</t>
  </si>
  <si>
    <t>Vận chuyển quặng nguyên khai cung độ 2,9 km</t>
  </si>
  <si>
    <t>Vận chuyển quặng nguyên khai cung độ 2,91 km</t>
  </si>
  <si>
    <t>Vận chuyển quặng nguyên khai cung độ 2,92 km</t>
  </si>
  <si>
    <t>Vận chuyển quặng nguyên khai cung độ 2,93 km</t>
  </si>
  <si>
    <t>Vận chuyển quặng nguyên khai cung độ 2,94 km</t>
  </si>
  <si>
    <t>Vận chuyển quặng nguyên khai cung độ 2,95 km</t>
  </si>
  <si>
    <t>Vận chuyển quặng nguyên khai cung độ 2,96 km</t>
  </si>
  <si>
    <t>Vận chuyển quặng nguyên khai cung độ 2,97 km</t>
  </si>
  <si>
    <t>Vận chuyển quặng nguyên khai cung độ 2,98 km</t>
  </si>
  <si>
    <t>Vận chuyển quặng nguyên khai cung độ 2,99 km</t>
  </si>
  <si>
    <t>Vận chuyển quặng nguyên khai cung độ 3,0 km</t>
  </si>
  <si>
    <t>Vận chuyển quặng nguyên khai cung độ 3,01 km</t>
  </si>
  <si>
    <t>Vận chuyển quặng nguyên khai cung độ 3,02 km</t>
  </si>
  <si>
    <t>Vận chuyển quặng nguyên khai cung độ 3,03 km</t>
  </si>
  <si>
    <t>Vận chuyển quặng nguyên khai cung độ 3,04 km</t>
  </si>
  <si>
    <t>Vận chuyển quặng nguyên khai cung độ 3,05 km</t>
  </si>
  <si>
    <t>Vận chuyển quặng nguyên khai cung độ 3,06 km</t>
  </si>
  <si>
    <t>Vận chuyển quặng nguyên khai cung độ 3,07 km</t>
  </si>
  <si>
    <t>Vận chuyển quặng nguyên khai cung độ 3,08 km</t>
  </si>
  <si>
    <t>Vận chuyển quặng nguyên khai cung độ 3,09 km</t>
  </si>
  <si>
    <t>Vận chuyển quặng nguyên khai cung độ 3,1 km</t>
  </si>
  <si>
    <t>Vận chuyển quặng nguyên khai cung độ 3,11 km</t>
  </si>
  <si>
    <t>Vận chuyển quặng nguyên khai cung độ 3,12 km</t>
  </si>
  <si>
    <t>Vận chuyển quặng nguyên khai cung độ 3,13 km</t>
  </si>
  <si>
    <t>Vận chuyển quặng nguyên khai cung độ 3,14 km</t>
  </si>
  <si>
    <t>Vận chuyển quặng nguyên khai cung độ 3,15 km</t>
  </si>
  <si>
    <t>Vận chuyển quặng nguyên khai cung độ 3,16 km</t>
  </si>
  <si>
    <t>Vận chuyển quặng nguyên khai cung độ 3,17 km</t>
  </si>
  <si>
    <t>Vận chuyển quặng nguyên khai cung độ 3,18 km</t>
  </si>
  <si>
    <t>Vận chuyển quặng nguyên khai cung độ 3,19 km</t>
  </si>
  <si>
    <t>Vận chuyển quặng nguyên khai cung độ 3,2 km</t>
  </si>
  <si>
    <t>Vận chuyển quặng nguyên khai cung độ 3,21 km</t>
  </si>
  <si>
    <t>Vận chuyển quặng nguyên khai cung độ 3,22 km</t>
  </si>
  <si>
    <t>Vận chuyển quặng nguyên khai cung độ 3,23 km</t>
  </si>
  <si>
    <t>Vận chuyển quặng nguyên khai cung độ 3,24 km</t>
  </si>
  <si>
    <t>Vận chuyển quặng nguyên khai cung độ 3,25 km</t>
  </si>
  <si>
    <t>Vận chuyển quặng nguyên khai cung độ 3,26 km</t>
  </si>
  <si>
    <t>Vận chuyển quặng nguyên khai cung độ 3,27 km</t>
  </si>
  <si>
    <t>Vận chuyển quặng nguyên khai cung độ 3,28 km</t>
  </si>
  <si>
    <t>Vận chuyển quặng nguyên khai cung độ 3,29 km</t>
  </si>
  <si>
    <t>Vận chuyển quặng nguyên khai cung độ 3,3 km</t>
  </si>
  <si>
    <t>Vận chuyển quặng nguyên khai cung độ 3,31 km</t>
  </si>
  <si>
    <t>Vận chuyển quặng nguyên khai cung độ 3,32 km</t>
  </si>
  <si>
    <t>Vận chuyển quặng nguyên khai cung độ 3,33 km</t>
  </si>
  <si>
    <t>Vận chuyển quặng nguyên khai cung độ 3,34 km</t>
  </si>
  <si>
    <t>Vận chuyển quặng nguyên khai cung độ 3,35 km</t>
  </si>
  <si>
    <t>Vận chuyển quặng nguyên khai cung độ 3,36 km</t>
  </si>
  <si>
    <t>Vận chuyển quặng nguyên khai cung độ 3,37 km</t>
  </si>
  <si>
    <t>Vận chuyển quặng nguyên khai cung độ 3,38 km</t>
  </si>
  <si>
    <t>Vận chuyển quặng nguyên khai cung độ 3,39 km</t>
  </si>
  <si>
    <t>Vận chuyển quặng nguyên khai cung độ 3,4 km</t>
  </si>
  <si>
    <t>Vận chuyển quặng nguyên khai cung độ 3,41 km</t>
  </si>
  <si>
    <t>Vận chuyển quặng nguyên khai cung độ 3,42 km</t>
  </si>
  <si>
    <t>Vận chuyển quặng nguyên khai cung độ 3,43 km</t>
  </si>
  <si>
    <t>Vận chuyển quặng nguyên khai cung độ 3,44 km</t>
  </si>
  <si>
    <t>Vận chuyển quặng nguyên khai cung độ 3,45 km</t>
  </si>
  <si>
    <t>Vận chuyển quặng nguyên khai cung độ 3,46 km</t>
  </si>
  <si>
    <t>Vận chuyển quặng nguyên khai cung độ 3,47 km</t>
  </si>
  <si>
    <t>Vận chuyển quặng nguyên khai cung độ 3,49 km</t>
  </si>
  <si>
    <t>Vận chuyển quặng nguyên khai cung độ 3,5 km</t>
  </si>
  <si>
    <t>Vận chuyển quặng nguyên khai cung độ 3,51 km</t>
  </si>
  <si>
    <t>Vận chuyển quặng nguyên khai cung độ 3,52 km</t>
  </si>
  <si>
    <t>Vận chuyển quặng nguyên khai cung độ 3,53 km</t>
  </si>
  <si>
    <t>Vận chuyển quặng nguyên khai cung độ 3,54 km</t>
  </si>
  <si>
    <t>Vận chuyển quặng nguyên khai cung độ 3,55 km</t>
  </si>
  <si>
    <t>Vận chuyển quặng nguyên khai cung độ 3,56 km</t>
  </si>
  <si>
    <t>Vận chuyển quặng nguyên khai cung độ 3,57 km</t>
  </si>
  <si>
    <t>Vận chuyển quặng nguyên khai cung độ 3,58 km</t>
  </si>
  <si>
    <t>Vận chuyển quặng nguyên khai cung độ 3,59 km</t>
  </si>
  <si>
    <t>Vận chuyển quặng nguyên khai cung độ 3,6 km</t>
  </si>
  <si>
    <t>Vận chuyển quặng nguyên khai cung độ 3,61 km</t>
  </si>
  <si>
    <t>Vận chuyển quặng nguyên khai cung độ 3,62 km</t>
  </si>
  <si>
    <t>Vận chuyển quặng nguyên khai cung độ 3,63 km</t>
  </si>
  <si>
    <t>Vận chuyển quặng nguyên khai cung độ 3,64 km</t>
  </si>
  <si>
    <t>Vận chuyển quặng nguyên khai cung độ 3,65 km</t>
  </si>
  <si>
    <t>Vận chuyển quặng nguyên khai cung độ 3,66 km</t>
  </si>
  <si>
    <t>Vận chuyển quặng nguyên khai cung độ 3,67 km</t>
  </si>
  <si>
    <t>Vận chuyển quặng nguyên khai cung độ 3,68 km</t>
  </si>
  <si>
    <t>Vận chuyển quặng nguyên khai cung độ 3,69 km</t>
  </si>
  <si>
    <t>Vận chuyển quặng nguyên khai cung độ 3,70 km</t>
  </si>
  <si>
    <t>Vận chuyển quặng nguyên khai cung độ 3,71 km</t>
  </si>
  <si>
    <t>Vận chuyển quặng nguyên khai cung độ 3,72 km</t>
  </si>
  <si>
    <t>Vận chuyển quặng nguyên khai cung độ 3,73 km</t>
  </si>
  <si>
    <t>Vận chuyển quặng nguyên khai cung độ 3,74 km</t>
  </si>
  <si>
    <t>Vận chuyển quặng nguyên khai cung độ 3,75 km</t>
  </si>
  <si>
    <t>Vận chuyển quặng nguyên khai cung độ 3,76 km</t>
  </si>
  <si>
    <t>Vận chuyển quặng nguyên khai cung độ 3,77 km</t>
  </si>
  <si>
    <t>Vận chuyển quặng nguyên khai cung độ 3,78 km</t>
  </si>
  <si>
    <t>Vận chuyển quặng nguyên khai cung độ 3,79 km</t>
  </si>
  <si>
    <t>Vận chuyển quặng nguyên khai cung độ 3,8 km</t>
  </si>
  <si>
    <t>Vận chuyển quặng nguyên khai cung độ 3,81 km</t>
  </si>
  <si>
    <t>Vận chuyển quặng nguyên khai cung độ 3,82 km</t>
  </si>
  <si>
    <t>Vận chuyển quặng nguyên khai cung độ 3,83 km</t>
  </si>
  <si>
    <t>Vận chuyển quặng nguyên khai cung độ 3,84 km</t>
  </si>
  <si>
    <t>Vận chuyển quặng nguyên khai cung độ 3,85 km</t>
  </si>
  <si>
    <t>Vận chuyển quặng nguyên khai cung độ 3,86 km</t>
  </si>
  <si>
    <t>Vận chuyển quặng nguyên khai cung độ 3,87 km</t>
  </si>
  <si>
    <t>Vận chuyển quặng nguyên khai cung độ 3,88 km</t>
  </si>
  <si>
    <t>Vận chuyển quặng nguyên khai cung độ 3,89 km</t>
  </si>
  <si>
    <t>Vận chuyển quặng nguyên khai cung độ 3,9 km</t>
  </si>
  <si>
    <t>Vận chuyển quặng nguyên khai cung độ 3,91 km</t>
  </si>
  <si>
    <t>Vận chuyển quặng nguyên khai cung độ 3,92 km</t>
  </si>
  <si>
    <t>Vận chuyển quặng nguyên khai cung độ 3,93 km</t>
  </si>
  <si>
    <t>Vận chuyển quặng nguyên khai cung độ 3,94 km</t>
  </si>
  <si>
    <t>Vận chuyển quặng nguyên khai cung độ 3,95 km</t>
  </si>
  <si>
    <t>Vận chuyển quặng nguyên khai cung độ 3,96 km</t>
  </si>
  <si>
    <t>Vận chuyển quặng nguyên khai cung độ 3,97 km</t>
  </si>
  <si>
    <t>Vận chuyển quặng nguyên khai cung độ 3,98 km</t>
  </si>
  <si>
    <t>Vận chuyển quặng nguyên khai cung độ 3,99 km</t>
  </si>
  <si>
    <t>Vận chuyển quặng nguyên khai cung độ 4,0 km</t>
  </si>
  <si>
    <t>Vận chuyển quặng nguyên khai cung độ 4,01 km</t>
  </si>
  <si>
    <t>Vận chuyển quặng nguyên khai cung độ 4,02 km</t>
  </si>
  <si>
    <t>Vận chuyển quặng nguyên khai cung độ 4,03 km</t>
  </si>
  <si>
    <t>Vận chuyển quặng nguyên khai cung độ 4,04 km</t>
  </si>
  <si>
    <t>Vận chuyển quặng nguyên khai cung độ 4,05 km</t>
  </si>
  <si>
    <t>Vận chuyển quặng nguyên khai cung độ 4,06 km</t>
  </si>
  <si>
    <t>Vận chuyển quặng nguyên khai cung độ 4,07 km</t>
  </si>
  <si>
    <t>Vận chuyển quặng nguyên khai cung độ 4,08 km</t>
  </si>
  <si>
    <t>Vận chuyển quặng nguyên khai cung độ 4,09 km</t>
  </si>
  <si>
    <t>Vận chuyển quặng nguyên khai cung độ 4,1 km</t>
  </si>
  <si>
    <t>Vận chuyển quặng nguyên khai cung độ 4,11 km</t>
  </si>
  <si>
    <t>Vận chuyển quặng nguyên khai cung độ 4,12 km</t>
  </si>
  <si>
    <t>Vận chuyển quặng nguyên khai cung độ 4,13 km</t>
  </si>
  <si>
    <t>Vận chuyển quặng nguyên khai cung độ 4,14 km</t>
  </si>
  <si>
    <t>Vận chuyển quặng nguyên khai cung độ 4,15 km</t>
  </si>
  <si>
    <t>Vận chuyển quặng nguyên khai cung độ 4,16 km</t>
  </si>
  <si>
    <t>Vận chuyển quặng nguyên khai cung độ 4,17 km</t>
  </si>
  <si>
    <t>Vận chuyển quặng nguyên khai cung độ 4,18 km</t>
  </si>
  <si>
    <t>Vận chuyển quặng nguyên khai cung độ 4,19 km</t>
  </si>
  <si>
    <t>Vận chuyển quặng nguyên khai cung độ 4,2 km</t>
  </si>
  <si>
    <t>Vận chuyển quặng nguyên khai cung độ 4,21 km</t>
  </si>
  <si>
    <t>Vận chuyển quặng nguyên khai cung độ 4,22 km</t>
  </si>
  <si>
    <t>Vận chuyển quặng nguyên khai cung độ 4,23 km</t>
  </si>
  <si>
    <t>Vận chuyển quặng nguyên khai cung độ 4,24 km</t>
  </si>
  <si>
    <t>Vận chuyển quặng nguyên khai cung độ 4,25 km</t>
  </si>
  <si>
    <t>Vận chuyển quặng nguyên khai cung độ 4,26 km</t>
  </si>
  <si>
    <t>Vận chuyển quặng nguyên khai cung độ 4,27 km</t>
  </si>
  <si>
    <t>Vận chuyển quặng nguyên khai cung độ 4,28 km</t>
  </si>
  <si>
    <t>Vận chuyển quặng nguyên khai cung độ 4,29 km</t>
  </si>
  <si>
    <t>Vận chuyển quặng nguyên khai cung độ 4,3 km</t>
  </si>
  <si>
    <t>Vận chuyển quặng nguyên khai cung độ 4,31 km</t>
  </si>
  <si>
    <t>Vận chuyển quặng nguyên khai cung độ 4,32 km</t>
  </si>
  <si>
    <t>Vận chuyển quặng nguyên khai cung độ 4,33 km</t>
  </si>
  <si>
    <t>Vận chuyển quặng nguyên khai cung độ 4,34 km</t>
  </si>
  <si>
    <t>Vận chuyển quặng nguyên khai cung độ 4,35 km</t>
  </si>
  <si>
    <t>Vận chuyển quặng nguyên khai cung độ 4,36 km</t>
  </si>
  <si>
    <t>Vận chuyển quặng nguyên khai cung độ 4,37 km</t>
  </si>
  <si>
    <t>Vận chuyển quặng nguyên khai cung độ 4,38 km</t>
  </si>
  <si>
    <t>Vận chuyển quặng nguyên khai cung độ 4,39 km</t>
  </si>
  <si>
    <t>Vận chuyển quặng nguyên khai cung độ 4,4 km</t>
  </si>
  <si>
    <t>Vận chuyển quặng nguyên khai cung độ 4,41 km</t>
  </si>
  <si>
    <t>Vận chuyển quặng nguyên khai cung độ 4,42 km</t>
  </si>
  <si>
    <t>Vận chuyển quặng nguyên khai cung độ 4,43 km</t>
  </si>
  <si>
    <t>Vận chuyển quặng nguyên khai cung độ 4,44 km</t>
  </si>
  <si>
    <t>Vận chuyển quặng nguyên khai cung độ 4,45 km</t>
  </si>
  <si>
    <t>Vận chuyển quặng nguyên khai cung độ 4,46 km</t>
  </si>
  <si>
    <t>Vận chuyển quặng nguyên khai cung độ 4,47 km</t>
  </si>
  <si>
    <t>Vận chuyển quặng nguyên khai cung độ 4,48 km</t>
  </si>
  <si>
    <t>Vận chuyển quặng nguyên khai cung độ 4,49 km</t>
  </si>
  <si>
    <t>Vận chuyển quặng nguyên khai cung độ 4,5 km</t>
  </si>
  <si>
    <t>Vận chuyển quặng nguyên khai cung độ 4,51 km</t>
  </si>
  <si>
    <t>Vận chuyển quặng nguyên khai cung độ 4,52 km</t>
  </si>
  <si>
    <t>Vận chuyển quặng nguyên khai cung độ 4,53 km</t>
  </si>
  <si>
    <t>Vận chuyển quặng nguyên khai cung độ 4,54 km</t>
  </si>
  <si>
    <t>Vận chuyển quặng nguyên khai cung độ 4,55 km</t>
  </si>
  <si>
    <t>Vận chuyển quặng nguyên khai cung độ 4,56 km</t>
  </si>
  <si>
    <t>Vận chuyển quặng nguyên khai cung độ 4,57 km</t>
  </si>
  <si>
    <t>Vận chuyển quặng nguyên khai cung độ 4,58 km</t>
  </si>
  <si>
    <t>Vận chuyển quặng nguyên khai cung độ 4,59 km</t>
  </si>
  <si>
    <t>Vận chuyển quặng nguyên khai cung độ 4,6 km</t>
  </si>
  <si>
    <t>Vận chuyển quặng nguyên khai cung độ 4,61 km</t>
  </si>
  <si>
    <t>Vận chuyển quặng nguyên khai cung độ 4,62 km</t>
  </si>
  <si>
    <t>Vận chuyển quặng nguyên khai cung độ 4,63 km</t>
  </si>
  <si>
    <t>Vận chuyển quặng nguyên khai cung độ 4,64 km</t>
  </si>
  <si>
    <t>Vận chuyển quặng nguyên khai cung độ 4,65 km</t>
  </si>
  <si>
    <t>Vận chuyển quặng nguyên khai cung độ 4,66 km</t>
  </si>
  <si>
    <t>Vận chuyển quặng nguyên khai cung độ 4,67 km</t>
  </si>
  <si>
    <t>Vận chuyển quặng nguyên khai cung độ 4,68 km</t>
  </si>
  <si>
    <t>Vận chuyển quặng nguyên khai cung độ 4,69 km</t>
  </si>
  <si>
    <t>Vận chuyển quặng nguyên khai cung độ 4,7 km</t>
  </si>
  <si>
    <t>Vận chuyển quặng nguyên khai cung độ 4,71 km</t>
  </si>
  <si>
    <t>Vận chuyển quặng nguyên khai cung độ 4,72 km</t>
  </si>
  <si>
    <t>Vận chuyển quặng nguyên khai cung độ 4,73 km</t>
  </si>
  <si>
    <t>Vận chuyển quặng nguyên khai cung độ 4,74 km</t>
  </si>
  <si>
    <t>Vận chuyển quặng nguyên khai cung độ 4,75 km</t>
  </si>
  <si>
    <t>Vận chuyển quặng nguyên khai cung độ 4,76 km</t>
  </si>
  <si>
    <t>Vận chuyển quặng nguyên khai cung độ 4,77 km</t>
  </si>
  <si>
    <t>Vận chuyển quặng nguyên khai cung độ 4,78 km</t>
  </si>
  <si>
    <t>Vận chuyển quặng nguyên khai cung độ 4,79 km</t>
  </si>
  <si>
    <t>Vận chuyển quặng nguyên khai cung độ 4,8 km</t>
  </si>
  <si>
    <t>Vận chuyển quặng nguyên khai cung độ 4,81 km</t>
  </si>
  <si>
    <t>Vận chuyển quặng nguyên khai cung độ 4,82 km</t>
  </si>
  <si>
    <t>Vận chuyển quặng nguyên khai cung độ 4,83 km</t>
  </si>
  <si>
    <t>Vận chuyển quặng nguyên khai cung độ 4,84 km</t>
  </si>
  <si>
    <t>Vận chuyển quặng nguyên khai cung độ 4,85 km</t>
  </si>
  <si>
    <t>Vận chuyển quặng nguyên khai cung độ 4,86 km</t>
  </si>
  <si>
    <t>Vận chuyển quặng nguyên khai cung độ 4,87 km</t>
  </si>
  <si>
    <t>Vận chuyển quặng nguyên khai cung độ 4,88 km</t>
  </si>
  <si>
    <t>Vận chuyển quặng nguyên khai cung độ 4,89 km</t>
  </si>
  <si>
    <t>Vận chuyển quặng nguyên khai cung độ 4,90 km</t>
  </si>
  <si>
    <t>Vận chuyển quặng nguyên khai cung độ 4,91 km</t>
  </si>
  <si>
    <t>Vận chuyển quặng nguyên khai cung độ 4,92 km</t>
  </si>
  <si>
    <t>Vận chuyển quặng nguyên khai cung độ 4,93 km</t>
  </si>
  <si>
    <t>Vận chuyển quặng nguyên khai cung độ 4,94 km</t>
  </si>
  <si>
    <t>Vận chuyển quặng nguyên khai cung độ 4,95 km</t>
  </si>
  <si>
    <t>Vận chuyển quặng nguyên khai cung độ 4,96 km</t>
  </si>
  <si>
    <t>Vận chuyển quặng nguyên khai cung độ 4,97 km</t>
  </si>
  <si>
    <t>Vận chuyển quặng nguyên khai cung độ 4,98 km</t>
  </si>
  <si>
    <t>Vận chuyển quặng nguyên khai cung độ 4,99 km</t>
  </si>
  <si>
    <t>Vận chuyển quặng nguyên khai cung độ 5,0 km</t>
  </si>
  <si>
    <t>Vận chuyển quặng nguyên khai cung độ 5,1 km</t>
  </si>
  <si>
    <t>Vận chuyển quặng nguyên khai cung độ 5,2 km</t>
  </si>
  <si>
    <t>Vận chuyển quặng nguyên khai cung độ 5,3 km</t>
  </si>
  <si>
    <t>Vận chuyển quặng nguyên khai cung độ 5,4 km</t>
  </si>
  <si>
    <t>Vận chuyển quặng nguyên khai cung độ 5,5 km</t>
  </si>
  <si>
    <t>Vận chuyển quặng nguyên khai cung độ 5,6 km</t>
  </si>
  <si>
    <t>Vận chuyển quặng nguyên khai cung độ 5,7 km</t>
  </si>
  <si>
    <t>Vận chuyển quặng nguyên khai cung độ 5,8 km</t>
  </si>
  <si>
    <t>Vận chuyển quặng nguyên khai cung độ 5,9 km</t>
  </si>
  <si>
    <t>Vận chuyển quặng nguyên khai cung độ 6,0 km</t>
  </si>
  <si>
    <t>Vận chuyển quặng nguyên khai cung độ 6,1 km</t>
  </si>
  <si>
    <t>Vận chuyển quặng nguyên khai cung độ 6,2 km</t>
  </si>
  <si>
    <t>Vận chuyển quặng nguyên khai cung độ 6,3 km</t>
  </si>
  <si>
    <t>Vận chuyển quặng nguyên khai cung độ 6,4 km</t>
  </si>
  <si>
    <t>Vận chuyển quặng nguyên khai cung độ 6,5 km</t>
  </si>
  <si>
    <t>Vận chuyển quặng nguyên khai cung độ 6,6 km</t>
  </si>
  <si>
    <t>Vận chuyển quặng nguyên khai cung độ 6,7 km</t>
  </si>
  <si>
    <t>Vận chuyển quặng nguyên khai cung độ 6,8 km</t>
  </si>
  <si>
    <t>Vận chuyển quặng nguyên khai cung độ 6,9 km</t>
  </si>
  <si>
    <t>Vận chuyển quặng nguyên khai cung độ 7,0 km</t>
  </si>
  <si>
    <t>Vận chuyển quặng nguyên khai cung độ 7,1m</t>
  </si>
  <si>
    <t>Vận chuyển quặng nguyên khai cung độ 7,2 km</t>
  </si>
  <si>
    <t>Vận chuyển quặng nguyên khai cung độ 7,3 km</t>
  </si>
  <si>
    <t>Vận chuyển quặng nguyên khai cung độ 7,4 km</t>
  </si>
  <si>
    <t>Vận chuyển quặng nguyên khai cung độ 7,5 km</t>
  </si>
  <si>
    <t>Vận chuyển quặng nguyên khai cung độ 7,6 km</t>
  </si>
  <si>
    <t>Vận chuyển quặng nguyên khai cung độ 7,7 km</t>
  </si>
  <si>
    <t>Vận chuyển quặng nguyên khai cung độ 7,8 km</t>
  </si>
  <si>
    <t>Vận chuyển quặng nguyên khai cung độ 7,9 km</t>
  </si>
  <si>
    <t>Vận chuyển quặng nguyên khai cung độ 8,0 km</t>
  </si>
  <si>
    <t>Vận chuyển đất phủ, đất trụ, đất công nghệ</t>
  </si>
  <si>
    <t>Vận chuyển đất phủ, đất trụ, đất công nghệ cung độ 0,1 km</t>
  </si>
  <si>
    <t>Vận chuyển đất phủ, đất trụ, đất công nghệ cung độ 0,2 km</t>
  </si>
  <si>
    <t>Vận chuyển đất phủ, đất trụ, đất công nghệ cung độ 0,3 km</t>
  </si>
  <si>
    <t>Vận chuyển đất phủ, đất trụ, đất công nghệ cung độ 0,31 km</t>
  </si>
  <si>
    <t>Vận chuyển đất phủ, đất trụ, đất công nghệ cung độ 0,32 km</t>
  </si>
  <si>
    <t>Vận chuyển đất phủ, đất trụ, đất công nghệ cung độ 0,33 km</t>
  </si>
  <si>
    <t>Vận chuyển đất phủ, đất trụ, đất công nghệ cung độ 0,34 km</t>
  </si>
  <si>
    <t>Vận chuyển đất phủ, đất trụ, đất công nghệ cung độ 0,35 km</t>
  </si>
  <si>
    <t>Vận chuyển đất phủ, đất trụ, đất công nghệ cung độ 0,36 km</t>
  </si>
  <si>
    <t>Vận chuyển đất phủ, đất trụ, đất công nghệ cung độ 0,37 km</t>
  </si>
  <si>
    <t>Vận chuyển đất phủ, đất trụ, đất công nghệ cung độ 0,38 km</t>
  </si>
  <si>
    <t>Vận chuyển đất phủ, đất trụ, đất công nghệ cung độ 0,39 km</t>
  </si>
  <si>
    <t>Vận chuyển đất phủ, đất trụ, đất công nghệ cung độ 0,4 km</t>
  </si>
  <si>
    <t>Vận chuyển đất phủ, đất trụ, đất công nghệ cung độ 0,41 km</t>
  </si>
  <si>
    <t>Vận chuyển đất phủ, đất trụ, đất công nghệ cung độ 0,42 km</t>
  </si>
  <si>
    <t>Vận chuyển đất phủ, đất trụ, đất công nghệ cung độ 0,43 km</t>
  </si>
  <si>
    <t>Vận chuyển đất phủ, đất trụ, đất công nghệ cung độ 0,44 km</t>
  </si>
  <si>
    <t>Vận chuyển đất phủ, đất trụ, đất công nghệ cung độ 0,45 km</t>
  </si>
  <si>
    <t>Vận chuyển đất phủ, đất trụ, đất công nghệ cung độ 0,46 km</t>
  </si>
  <si>
    <t>Vận chuyển đất phủ, đất trụ, đất công nghệ cung độ 0,47 km</t>
  </si>
  <si>
    <t>Vận chuyển đất phủ, đất trụ, đất công nghệ cung độ 0,48 km</t>
  </si>
  <si>
    <t>Vận chuyển đất phủ, đất trụ, đất công nghệ cung độ 0,49 km</t>
  </si>
  <si>
    <t>Vận chuyển đất phủ, đất trụ, đất công nghệ cung độ 0,5 km</t>
  </si>
  <si>
    <t>Vận chuyển đất phủ, đất trụ, đất công nghệ cung độ 0,51 km</t>
  </si>
  <si>
    <t>Vận chuyển đất phủ, đất trụ, đất công nghệ cung độ 0,52 km</t>
  </si>
  <si>
    <t>Vận chuyển đất phủ, đất trụ, đất công nghệ cung độ 0,53 km</t>
  </si>
  <si>
    <t>Vận chuyển đất phủ, đất trụ, đất công nghệ cung độ 0,54 km</t>
  </si>
  <si>
    <t>Vận chuyển đất phủ, đất trụ, đất công nghệ cung độ 0,55 km</t>
  </si>
  <si>
    <t>Vận chuyển đất phủ, đất trụ, đất công nghệ cung độ 0,56 km</t>
  </si>
  <si>
    <t>Vận chuyển đất phủ, đất trụ, đất công nghệ cung độ 0,57 km</t>
  </si>
  <si>
    <t>Vận chuyển đất phủ, đất trụ, đất công nghệ cung độ 0,58 km</t>
  </si>
  <si>
    <t>Vận chuyển đất phủ, đất trụ, đất công nghệ cung độ 0,59 km</t>
  </si>
  <si>
    <t>Vận chuyển đất phủ, đất trụ, đất công nghệ cung độ 0,6 km</t>
  </si>
  <si>
    <t>Vận chuyển đất phủ, đất trụ, đất công nghệ cung độ 0,61 km</t>
  </si>
  <si>
    <t>Vận chuyển đất phủ, đất trụ, đất công nghệ cung độ 0,62 km</t>
  </si>
  <si>
    <t>Vận chuyển đất phủ, đất trụ, đất công nghệ cung độ 0,63 km</t>
  </si>
  <si>
    <t>Vận chuyển đất phủ, đất trụ, đất công nghệ cung độ 0,64 km</t>
  </si>
  <si>
    <t>Vận chuyển đất phủ, đất trụ, đất công nghệ cung độ 0,65 km</t>
  </si>
  <si>
    <t>Vận chuyển đất phủ, đất trụ, đất công nghệ cung độ 0,66 km</t>
  </si>
  <si>
    <t>Vận chuyển đất phủ, đất trụ, đất công nghệ cung độ 0,67 km</t>
  </si>
  <si>
    <t>Vận chuyển đất phủ, đất trụ, đất công nghệ cung độ 0,68 km</t>
  </si>
  <si>
    <t>Vận chuyển đất phủ, đất trụ, đất công nghệ cung độ 0,69 km</t>
  </si>
  <si>
    <t>Vận chuyển đất phủ, đất trụ, đất công nghệ cung độ 0,7 km</t>
  </si>
  <si>
    <t>Vận chuyển đất phủ, đất trụ, đất công nghệ cung độ 0,71 km</t>
  </si>
  <si>
    <t>Vận chuyển đất phủ, đất trụ, đất công nghệ cung độ 0,72 km</t>
  </si>
  <si>
    <t>Vận chuyển đất phủ, đất trụ, đất công nghệ cung độ 0,73 km</t>
  </si>
  <si>
    <t>Vận chuyển đất phủ, đất trụ, đất công nghệ cung độ 0,74 km</t>
  </si>
  <si>
    <t>Vận chuyển đất phủ, đất trụ, đất công nghệ cung độ 0,75 km</t>
  </si>
  <si>
    <t>Vận chuyển đất phủ, đất trụ, đất công nghệ cung độ 0,76 km</t>
  </si>
  <si>
    <t>Vận chuyển đất phủ, đất trụ, đất công nghệ cung độ 0,77 km</t>
  </si>
  <si>
    <t>Vận chuyển đất phủ, đất trụ, đất công nghệ cung độ 0,78 km</t>
  </si>
  <si>
    <t>Vận chuyển đất phủ, đất trụ, đất công nghệ cung độ 0,79 km</t>
  </si>
  <si>
    <t>Vận chuyển đất phủ, đất trụ, đất công nghệ cung độ 0,8 km</t>
  </si>
  <si>
    <t>Vận chuyển đất phủ, đất trụ, đất công nghệ cung độ 0,81 km</t>
  </si>
  <si>
    <t>Vận chuyển đất phủ, đất trụ, đất công nghệ cung độ 0,82 km</t>
  </si>
  <si>
    <t>Vận chuyển đất phủ, đất trụ, đất công nghệ cung độ 0,83 km</t>
  </si>
  <si>
    <t>Vận chuyển đất phủ, đất trụ, đất công nghệ cung độ 0,84 km</t>
  </si>
  <si>
    <t>Vận chuyển đất phủ, đất trụ, đất công nghệ cung độ 0,85 km</t>
  </si>
  <si>
    <t>Vận chuyển đất phủ, đất trụ, đất công nghệ cung độ 0,86 km</t>
  </si>
  <si>
    <t>Vận chuyển đất phủ, đất trụ, đất công nghệ cung độ 0,87 km</t>
  </si>
  <si>
    <t>Vận chuyển đất phủ, đất trụ, đất công nghệ cung độ 0,88 km</t>
  </si>
  <si>
    <t>Vận chuyển đất phủ, đất trụ, đất công nghệ cung độ 0,89 km</t>
  </si>
  <si>
    <t>Vận chuyển đất phủ, đất trụ, đất công nghệ cung độ 0,9 km</t>
  </si>
  <si>
    <t>Vận chuyển đất phủ, đất trụ, đất công nghệ cung độ 0,91 km</t>
  </si>
  <si>
    <t>Vận chuyển đất phủ, đất trụ, đất công nghệ cung độ 0,92 km</t>
  </si>
  <si>
    <t>Vận chuyển đất phủ, đất trụ, đất công nghệ cung độ 0,93 km</t>
  </si>
  <si>
    <t>Vận chuyển đất phủ, đất trụ, đất công nghệ cung độ 0,94 km</t>
  </si>
  <si>
    <t>Vận chuyển đất phủ, đất trụ, đất công nghệ cung độ 0,95 km</t>
  </si>
  <si>
    <t>Vận chuyển đất phủ, đất trụ, đất công nghệ cung độ 0,96 km</t>
  </si>
  <si>
    <t>Vận chuyển đất phủ, đất trụ, đất công nghệ cung độ 0,97 km</t>
  </si>
  <si>
    <t>Vận chuyển đất phủ, đất trụ, đất công nghệ cung độ 0,98 km</t>
  </si>
  <si>
    <t>Vận chuyển đất phủ, đất trụ, đất công nghệ cung độ 0,99 km</t>
  </si>
  <si>
    <t>Vận chuyển đất phủ, đất trụ, đất công nghệ cung độ 1,0 km</t>
  </si>
  <si>
    <t>Vận chuyển đất phủ, đất trụ, đất công nghệ cung độ 1,01 km</t>
  </si>
  <si>
    <t>Vận chuyển đất phủ, đất trụ, đất công nghệ cung độ 1,02 km</t>
  </si>
  <si>
    <t>Vận chuyển đất phủ, đất trụ, đất công nghệ cung độ 1,03 km</t>
  </si>
  <si>
    <t>Vận chuyển đất phủ, đất trụ, đất công nghệ cung độ 1,04 km</t>
  </si>
  <si>
    <t>Vận chuyển đất phủ, đất trụ, đất công nghệ cung độ 1,05 km</t>
  </si>
  <si>
    <t>Vận chuyển đất phủ, đất trụ, đất công nghệ cung độ 1,06 km</t>
  </si>
  <si>
    <t>Vận chuyển đất phủ, đất trụ, đất công nghệ cung độ 1,07 km</t>
  </si>
  <si>
    <t>Vận chuyển đất phủ, đất trụ, đất công nghệ cung độ 1,08 km</t>
  </si>
  <si>
    <t>Vận chuyển đất phủ, đất trụ, đất công nghệ cung độ 1,09 km</t>
  </si>
  <si>
    <t>Vận chuyển đất phủ, đất trụ, đất công nghệ cung độ 1,1 km</t>
  </si>
  <si>
    <t>Vận chuyển đất phủ, đất trụ, đất công nghệ cung độ 1,11 km</t>
  </si>
  <si>
    <t>Vận chuyển đất phủ, đất trụ, đất công nghệ cung độ 1,12 km</t>
  </si>
  <si>
    <t>Vận chuyển đất phủ, đất trụ, đất công nghệ cung độ 1,13 km</t>
  </si>
  <si>
    <t>Vận chuyển đất phủ, đất trụ, đất công nghệ cung độ 1,14 km</t>
  </si>
  <si>
    <t>Vận chuyển đất phủ, đất trụ, đất công nghệ cung độ 1,15 km</t>
  </si>
  <si>
    <t>Vận chuyển đất phủ, đất trụ, đất công nghệ cung độ 1,16 km</t>
  </si>
  <si>
    <t>Vận chuyển đất phủ, đất trụ, đất công nghệ cung độ 1,17 km</t>
  </si>
  <si>
    <t>Vận chuyển đất phủ, đất trụ, đất công nghệ cung độ 1,18 km</t>
  </si>
  <si>
    <t>Vận chuyển đất phủ, đất trụ, đất công nghệ cung độ 1,19 km</t>
  </si>
  <si>
    <t>Vận chuyển đất phủ, đất trụ, đất công nghệ cung độ 1,2 km</t>
  </si>
  <si>
    <t>Vận chuyển đất phủ, đất trụ, đất công nghệ cung độ 1,21 km</t>
  </si>
  <si>
    <t>Vận chuyển đất phủ, đất trụ, đất công nghệ cung độ 1,22 km</t>
  </si>
  <si>
    <t>Vận chuyển đất phủ, đất trụ, đất công nghệ cung độ 1,23 km</t>
  </si>
  <si>
    <t>Vận chuyển đất phủ, đất trụ, đất công nghệ cung độ 1,24 km</t>
  </si>
  <si>
    <t>Vận chuyển đất phủ, đất trụ, đất công nghệ cung độ 1,25 km</t>
  </si>
  <si>
    <t>Vận chuyển đất phủ, đất trụ, đất công nghệ cung độ 1,26 km</t>
  </si>
  <si>
    <t>Vận chuyển đất phủ, đất trụ, đất công nghệ cung độ 1,27 km</t>
  </si>
  <si>
    <t>Vận chuyển đất phủ, đất trụ, đất công nghệ cung độ 1,28 km</t>
  </si>
  <si>
    <t>Vận chuyển đất phủ, đất trụ, đất công nghệ cung độ 1,29 km</t>
  </si>
  <si>
    <t>Vận chuyển đất phủ, đất trụ, đất công nghệ cung độ 1,3 km</t>
  </si>
  <si>
    <t>Vận chuyển đất phủ, đất trụ, đất công nghệ cung độ 1,31 km</t>
  </si>
  <si>
    <t>Vận chuyển đất phủ, đất trụ, đất công nghệ cung độ 1,32 km</t>
  </si>
  <si>
    <t>Vận chuyển đất phủ, đất trụ, đất công nghệ cung độ 1,33 km</t>
  </si>
  <si>
    <t>Vận chuyển đất phủ, đất trụ, đất công nghệ cung độ 1,34 km</t>
  </si>
  <si>
    <t>Vận chuyển đất phủ, đất trụ, đất công nghệ cung độ 1,35 km</t>
  </si>
  <si>
    <t>Vận chuyển đất phủ, đất trụ, đất công nghệ cung độ 1,36 km</t>
  </si>
  <si>
    <t>Vận chuyển đất phủ, đất trụ, đất công nghệ cung độ 1,37 km</t>
  </si>
  <si>
    <t>Vận chuyển đất phủ, đất trụ, đất công nghệ cung độ 1,38 km</t>
  </si>
  <si>
    <t>Vận chuyển đất phủ, đất trụ, đất công nghệ cung độ 1,39 km</t>
  </si>
  <si>
    <t>Vận chuyển đất phủ, đất trụ, đất công nghệ cung độ 1,4 km</t>
  </si>
  <si>
    <t>Vận chuyển đất phủ, đất trụ, đất công nghệ cung độ 1,41 km</t>
  </si>
  <si>
    <t>Vận chuyển đất phủ, đất trụ, đất công nghệ cung độ 1,42 km</t>
  </si>
  <si>
    <t>Vận chuyển đất phủ, đất trụ, đất công nghệ cung độ 1,43 km</t>
  </si>
  <si>
    <t>Vận chuyển đất phủ, đất trụ, đất công nghệ cung độ 1,44 km</t>
  </si>
  <si>
    <t>Vận chuyển đất phủ, đất trụ, đất công nghệ cung độ 1,45 km</t>
  </si>
  <si>
    <t>Vận chuyển đất phủ, đất trụ, đất công nghệ cung độ 1,46 km</t>
  </si>
  <si>
    <t>Vận chuyển đất phủ, đất trụ, đất công nghệ cung độ 1,47 km</t>
  </si>
  <si>
    <t>Vận chuyển đất phủ, đất trụ, đất công nghệ cung độ 1,48 km</t>
  </si>
  <si>
    <t>Vận chuyển đất phủ, đất trụ, đất công nghệ cung độ 1,49 km</t>
  </si>
  <si>
    <t>Vận chuyển đất phủ, đất trụ, đất công nghệ cung độ 1,5 km</t>
  </si>
  <si>
    <t>Vận chuyển đất phủ, đất trụ, đất công nghệ cung độ 1,51 km</t>
  </si>
  <si>
    <t>Vận chuyển đất phủ, đất trụ, đất công nghệ cung độ 1,52 km</t>
  </si>
  <si>
    <t>Vận chuyển đất phủ, đất trụ, đất công nghệ cung độ 1,53 km</t>
  </si>
  <si>
    <t>Vận chuyển đất phủ, đất trụ, đất công nghệ cung độ 1,54 km</t>
  </si>
  <si>
    <t>Vận chuyển đất phủ, đất trụ, đất công nghệ cung độ 1,55 km</t>
  </si>
  <si>
    <t>Vận chuyển đất phủ, đất trụ, đất công nghệ cung độ 1,56 km</t>
  </si>
  <si>
    <t>Vận chuyển đất phủ, đất trụ, đất công nghệ cung độ 1,57 km</t>
  </si>
  <si>
    <t>Vận chuyển đất phủ, đất trụ, đất công nghệ cung độ 1,58 km</t>
  </si>
  <si>
    <t>Vận chuyển đất phủ, đất trụ, đất công nghệ cung độ 1,59 km</t>
  </si>
  <si>
    <t>Vận chuyển đất phủ, đất trụ, đất công nghệ cung độ 1,6 km</t>
  </si>
  <si>
    <t>Vận chuyển đất phủ, đất trụ, đất công nghệ cung độ 1,61 km</t>
  </si>
  <si>
    <t>Vận chuyển đất phủ, đất trụ, đất công nghệ cung độ 1,62 km</t>
  </si>
  <si>
    <t>Vận chuyển đất phủ, đất trụ, đất công nghệ cung độ 1,63 km</t>
  </si>
  <si>
    <t>Vận chuyển đất phủ, đất trụ, đất công nghệ cung độ 1,64 km</t>
  </si>
  <si>
    <t>Vận chuyển đất phủ, đất trụ, đất công nghệ cung độ 1,65 km</t>
  </si>
  <si>
    <t>Vận chuyển đất phủ, đất trụ, đất công nghệ cung độ 1,66 km</t>
  </si>
  <si>
    <t>Vận chuyển đất phủ, đất trụ, đất công nghệ cung độ 1,67 km</t>
  </si>
  <si>
    <t>Vận chuyển đất phủ, đất trụ, đất công nghệ cung độ 1,68 km</t>
  </si>
  <si>
    <t>Vận chuyển đất phủ, đất trụ, đất công nghệ cung độ 1,69 km</t>
  </si>
  <si>
    <t>Vận chuyển đất phủ, đất trụ, đất công nghệ cung độ 1,7 km</t>
  </si>
  <si>
    <t>Vận chuyển đất phủ, đất trụ, đất công nghệ cung độ 1,71 km</t>
  </si>
  <si>
    <t>Vận chuyển đất phủ, đất trụ, đất công nghệ cung độ 1,72 km</t>
  </si>
  <si>
    <t>Vận chuyển đất phủ, đất trụ, đất công nghệ cung độ 1,73 km</t>
  </si>
  <si>
    <t>Vận chuyển đất phủ, đất trụ, đất công nghệ cung độ 1,74 km</t>
  </si>
  <si>
    <t>Vận chuyển đất phủ, đất trụ, đất công nghệ cung độ 1,75 km</t>
  </si>
  <si>
    <t>Vận chuyển đất phủ, đất trụ, đất công nghệ cung độ 1,76 km</t>
  </si>
  <si>
    <t>Vận chuyển đất phủ, đất trụ, đất công nghệ cung độ 1,77 km</t>
  </si>
  <si>
    <t>Vận chuyển đất phủ, đất trụ, đất công nghệ cung độ 1,78 km</t>
  </si>
  <si>
    <t>Vận chuyển đất phủ, đất trụ, đất công nghệ cung độ 1,79 km</t>
  </si>
  <si>
    <t>Vận chuyển đất phủ, đất trụ, đất công nghệ cung độ 1,8 km</t>
  </si>
  <si>
    <t>Vận chuyển đất phủ, đất trụ, đất công nghệ cung độ 1,81 km</t>
  </si>
  <si>
    <t>Vận chuyển đất phủ, đất trụ, đất công nghệ cung độ 1,82 km</t>
  </si>
  <si>
    <t>Vận chuyển đất phủ, đất trụ, đất công nghệ cung độ 1,83 km</t>
  </si>
  <si>
    <t>Vận chuyển đất phủ, đất trụ, đất công nghệ cung độ 1,84 km</t>
  </si>
  <si>
    <t>Vận chuyển đất phủ, đất trụ, đất công nghệ cung độ 1,85 km</t>
  </si>
  <si>
    <t>Vận chuyển đất phủ, đất trụ, đất công nghệ cung độ 1,86 km</t>
  </si>
  <si>
    <t>Vận chuyển đất phủ, đất trụ, đất công nghệ cung độ 1,87 km</t>
  </si>
  <si>
    <t>Vận chuyển đất phủ, đất trụ, đất công nghệ cung độ 1,88 km</t>
  </si>
  <si>
    <t>Vận chuyển đất phủ, đất trụ, đất công nghệ cung độ 1,89 km</t>
  </si>
  <si>
    <t>Vận chuyển đất phủ, đất trụ, đất công nghệ cung độ 1,9 km</t>
  </si>
  <si>
    <t>Vận chuyển đất phủ, đất trụ, đất công nghệ cung độ 1,91 km</t>
  </si>
  <si>
    <t>"</t>
  </si>
  <si>
    <t>Vận chuyển đất phủ, đất trụ, đất công nghệ cung độ 1,92 km</t>
  </si>
  <si>
    <t>Vận chuyển đất phủ, đất trụ, đất công nghệ cung độ 1,93 km</t>
  </si>
  <si>
    <t>Vận chuyển đất phủ, đất trụ, đất công nghệ cung độ 1,94 km</t>
  </si>
  <si>
    <t>Vận chuyển đất phủ, đất trụ, đất công nghệ cung độ 1,95 km</t>
  </si>
  <si>
    <t>Vận chuyển đất phủ, đất trụ, đất công nghệ cung độ 1,96 km</t>
  </si>
  <si>
    <t>Vận chuyển đất phủ, đất trụ, đất công nghệ cung độ 1,97 km</t>
  </si>
  <si>
    <t>Vận chuyển đất phủ, đất trụ, đất công nghệ cung độ 1,98 km</t>
  </si>
  <si>
    <t>Vận chuyển đất phủ, đất trụ, đất công nghệ cung độ 1,99 km</t>
  </si>
  <si>
    <t>Vận chuyển đất phủ, đất trụ, đất công nghệ cung độ 2,0 km</t>
  </si>
  <si>
    <t>BẢNG CHÀO ĐƠN GIÁ CÔNG VIỆC VẬN CHUYỂN CHO CÁC CUNG ĐỘ KHÁC</t>
  </si>
  <si>
    <t>Mẫu số 11C1 (Đính kèm cùng báo cáo đánh giá)</t>
  </si>
  <si>
    <t>Mã hiệu</t>
  </si>
  <si>
    <t xml:space="preserve">Chi phí nhiên liệu </t>
  </si>
  <si>
    <t xml:space="preserve">Chi phí khác </t>
  </si>
  <si>
    <t>Đơn giá tổng hợp trước thuế</t>
  </si>
  <si>
    <t>Đơn giá tổng hợp đã bao gồm thuế GTGT 8%</t>
  </si>
  <si>
    <t>% Chi phí nhiên liệu trong đơn giá</t>
  </si>
  <si>
    <t>Tiêu hao</t>
  </si>
  <si>
    <t>(a)</t>
  </si>
  <si>
    <t>(b)</t>
  </si>
  <si>
    <t>(c)</t>
  </si>
  <si>
    <t>(1)</t>
  </si>
  <si>
    <t>(2)</t>
  </si>
  <si>
    <t>(3=[1]*[2])</t>
  </si>
  <si>
    <t>(4)</t>
  </si>
  <si>
    <t>(5=[3]+[4])</t>
  </si>
  <si>
    <t>(6=[5]+[5]*8%)</t>
  </si>
  <si>
    <t>(7=[3]/[5])</t>
  </si>
  <si>
    <t>Tấn</t>
  </si>
  <si>
    <t>Gạt phẩm cấp quặng giáp mặt trụ</t>
  </si>
  <si>
    <t>Áp dụng</t>
  </si>
  <si>
    <t>Vận chuyển quặng nguyên khai, đất phủ, đất trụ, đất công nghệ cung độ 0,1 km</t>
  </si>
  <si>
    <t>Vận chuyển quặng nguyên khai, đất phủ, đất trụ, đất công nghệ cung độ 0,2 km</t>
  </si>
  <si>
    <t>Vận chuyển quặng nguyên khai, đất phủ, đất trụ, đất công nghệ cung độ 0,3 km</t>
  </si>
  <si>
    <t>Vận chuyển quặng nguyên khai, đất phủ, đất trụ, đất công nghệ cung độ 0,31 km</t>
  </si>
  <si>
    <t>Vận chuyển quặng nguyên khai, đất phủ, đất trụ, đất công nghệ cung độ 0,32 km</t>
  </si>
  <si>
    <t>Vận chuyển quặng nguyên khai, đất phủ, đất trụ, đất công nghệ cung độ 0,33 km</t>
  </si>
  <si>
    <t>Vận chuyển quặng nguyên khai, đất phủ, đất trụ, đất công nghệ cung độ 0,34 km</t>
  </si>
  <si>
    <t>Vận chuyển quặng nguyên khai, đất phủ, đất trụ, đất công nghệ cung độ 0,35 km</t>
  </si>
  <si>
    <t>Vận chuyển quặng nguyên khai, đất phủ, đất trụ, đất công nghệ cung độ 0,36 km</t>
  </si>
  <si>
    <t>Vận chuyển quặng nguyên khai, đất phủ, đất trụ, đất công nghệ cung độ 0,37 km</t>
  </si>
  <si>
    <t>Vận chuyển quặng nguyên khai, đất phủ, đất trụ, đất công nghệ cung độ 0,38 km</t>
  </si>
  <si>
    <t>Vận chuyển quặng nguyên khai, đất phủ, đất trụ, đất công nghệ cung độ 0,39 km</t>
  </si>
  <si>
    <t>Vận chuyển quặng nguyên khai, đất phủ, đất trụ, đất công nghệ cung độ 0,4 km</t>
  </si>
  <si>
    <t>Vận chuyển quặng nguyên khai, đất phủ, đất trụ, đất công nghệ cung độ 0,41 km</t>
  </si>
  <si>
    <t>Vận chuyển quặng nguyên khai, đất phủ, đất trụ, đất công nghệ cung độ 0,42 km</t>
  </si>
  <si>
    <t>Vận chuyển quặng nguyên khai, đất phủ, đất trụ, đất công nghệ cung độ 0,43 km</t>
  </si>
  <si>
    <t>Vận chuyển quặng nguyên khai, đất phủ, đất trụ, đất công nghệ cung độ 0,44 km</t>
  </si>
  <si>
    <t>Vận chuyển quặng nguyên khai, đất phủ, đất trụ, đất công nghệ cung độ 0,45 km</t>
  </si>
  <si>
    <t>Vận chuyển quặng nguyên khai, đất phủ, đất trụ, đất công nghệ cung độ 0,46 km</t>
  </si>
  <si>
    <t>Vận chuyển quặng nguyên khai, đất phủ, đất trụ, đất công nghệ cung độ 0,47 km</t>
  </si>
  <si>
    <t>Vận chuyển quặng nguyên khai, đất phủ, đất trụ, đất công nghệ cung độ 0,48 km</t>
  </si>
  <si>
    <t>Vận chuyển quặng nguyên khai, đất phủ, đất trụ, đất công nghệ cung độ 0,49 km</t>
  </si>
  <si>
    <t>Vận chuyển quặng nguyên khai, đất phủ, đất trụ, đất công nghệ cung độ 0,5 km</t>
  </si>
  <si>
    <t>Vận chuyển quặng nguyên khai, đất phủ, đất trụ, đất công nghệ cung độ 0,51 km</t>
  </si>
  <si>
    <t>Vận chuyển quặng nguyên khai, đất phủ, đất trụ, đất công nghệ cung độ 0,52 km</t>
  </si>
  <si>
    <t>Vận chuyển quặng nguyên khai, đất phủ, đất trụ, đất công nghệ cung độ 0,53 km</t>
  </si>
  <si>
    <t>Vận chuyển quặng nguyên khai, đất phủ, đất trụ, đất công nghệ cung độ 0,54 km</t>
  </si>
  <si>
    <t>Vận chuyển quặng nguyên khai, đất phủ, đất trụ, đất công nghệ cung độ 0,55 km</t>
  </si>
  <si>
    <t>Vận chuyển quặng nguyên khai, đất phủ, đất trụ, đất công nghệ cung độ 0,56 km</t>
  </si>
  <si>
    <t>Vận chuyển quặng nguyên khai, đất phủ, đất trụ, đất công nghệ cung độ 0,57 km</t>
  </si>
  <si>
    <t>Vận chuyển quặng nguyên khai, đất phủ, đất trụ, đất công nghệ cung độ 0,58 km</t>
  </si>
  <si>
    <t>Vận chuyển quặng nguyên khai, đất phủ, đất trụ, đất công nghệ cung độ 0,59 km</t>
  </si>
  <si>
    <t>Vận chuyển quặng nguyên khai, đất phủ, đất trụ, đất công nghệ cung độ 0,6 km</t>
  </si>
  <si>
    <t>Vận chuyển quặng nguyên khai, đất phủ, đất trụ, đất công nghệ cung độ 0,61 km</t>
  </si>
  <si>
    <t>Vận chuyển quặng nguyên khai, đất phủ, đất trụ, đất công nghệ cung độ 0,62 km</t>
  </si>
  <si>
    <t>Vận chuyển quặng nguyên khai, đất phủ, đất trụ, đất công nghệ cung độ 0,63 km</t>
  </si>
  <si>
    <t>Vận chuyển quặng nguyên khai, đất phủ, đất trụ, đất công nghệ cung độ 0,64 km</t>
  </si>
  <si>
    <t>Vận chuyển quặng nguyên khai, đất phủ, đất trụ, đất công nghệ cung độ 0,65 km</t>
  </si>
  <si>
    <t>Vận chuyển quặng nguyên khai, đất phủ, đất trụ, đất công nghệ cung độ 0,66 km</t>
  </si>
  <si>
    <t>Vận chuyển quặng nguyên khai, đất phủ, đất trụ, đất công nghệ cung độ 0,67 km</t>
  </si>
  <si>
    <t>Vận chuyển quặng nguyên khai, đất phủ, đất trụ, đất công nghệ cung độ 0,68 km</t>
  </si>
  <si>
    <t>Vận chuyển quặng nguyên khai, đất phủ, đất trụ, đất công nghệ cung độ 0,69 km</t>
  </si>
  <si>
    <t>Vận chuyển quặng nguyên khai, đất phủ, đất trụ, đất công nghệ cung độ 0,7 km</t>
  </si>
  <si>
    <t>Vận chuyển quặng nguyên khai, đất phủ, đất trụ, đất công nghệ cung độ 0,71 km</t>
  </si>
  <si>
    <t>Vận chuyển quặng nguyên khai, đất phủ, đất trụ, đất công nghệ cung độ 0,72 km</t>
  </si>
  <si>
    <t>Vận chuyển quặng nguyên khai, đất phủ, đất trụ, đất công nghệ cung độ 0,73 km</t>
  </si>
  <si>
    <t>Vận chuyển quặng nguyên khai, đất phủ, đất trụ, đất công nghệ cung độ 0,74 km</t>
  </si>
  <si>
    <t>Vận chuyển quặng nguyên khai, đất phủ, đất trụ, đất công nghệ cung độ 0,75 km</t>
  </si>
  <si>
    <t>Vận chuyển quặng nguyên khai, đất phủ, đất trụ, đất công nghệ cung độ 0,76 km</t>
  </si>
  <si>
    <t>Vận chuyển quặng nguyên khai, đất phủ, đất trụ, đất công nghệ cung độ 0,77 km</t>
  </si>
  <si>
    <t>Vận chuyển quặng nguyên khai, đất phủ, đất trụ, đất công nghệ cung độ 0,78 km</t>
  </si>
  <si>
    <t>Vận chuyển quặng nguyên khai, đất phủ, đất trụ, đất công nghệ cung độ 0,79 km</t>
  </si>
  <si>
    <t>Vận chuyển quặng nguyên khai, đất phủ, đất trụ, đất công nghệ cung độ 0,8 km</t>
  </si>
  <si>
    <t>Vận chuyển quặng nguyên khai, đất phủ, đất trụ, đất công nghệ cung độ 0,81 km</t>
  </si>
  <si>
    <t>Vận chuyển quặng nguyên khai, đất phủ, đất trụ, đất công nghệ cung độ 0,82 km</t>
  </si>
  <si>
    <t>Vận chuyển quặng nguyên khai, đất phủ, đất trụ, đất công nghệ cung độ 0,83 km</t>
  </si>
  <si>
    <t>Vận chuyển quặng nguyên khai, đất phủ, đất trụ, đất công nghệ cung độ 0,84 km</t>
  </si>
  <si>
    <t>Vận chuyển quặng nguyên khai, đất phủ, đất trụ, đất công nghệ cung độ 0,85 km</t>
  </si>
  <si>
    <t>Vận chuyển quặng nguyên khai, đất phủ, đất trụ, đất công nghệ cung độ 0,86 km</t>
  </si>
  <si>
    <t>Vận chuyển quặng nguyên khai, đất phủ, đất trụ, đất công nghệ cung độ 0,87 km</t>
  </si>
  <si>
    <t>Vận chuyển quặng nguyên khai, đất phủ, đất trụ, đất công nghệ cung độ 0,88 km</t>
  </si>
  <si>
    <t>Vận chuyển quặng nguyên khai, đất phủ, đất trụ, đất công nghệ cung độ 0,89 km</t>
  </si>
  <si>
    <t>Vận chuyển quặng nguyên khai, đất phủ, đất trụ, đất công nghệ cung độ 0,9 km</t>
  </si>
  <si>
    <t>Vận chuyển quặng nguyên khai, đất phủ, đất trụ, đất công nghệ cung độ 0,91 km</t>
  </si>
  <si>
    <t>Vận chuyển quặng nguyên khai, đất phủ, đất trụ, đất công nghệ cung độ 0,92 km</t>
  </si>
  <si>
    <t>Vận chuyển quặng nguyên khai, đất phủ, đất trụ, đất công nghệ cung độ 0,93 km</t>
  </si>
  <si>
    <t>Vận chuyển quặng nguyên khai, đất phủ, đất trụ, đất công nghệ cung độ 0,94 km</t>
  </si>
  <si>
    <t>Vận chuyển quặng nguyên khai, đất phủ, đất trụ, đất công nghệ cung độ 0,95 km</t>
  </si>
  <si>
    <t>Vận chuyển quặng nguyên khai, đất phủ, đất trụ, đất công nghệ cung độ 0,96 km</t>
  </si>
  <si>
    <t>Vận chuyển quặng nguyên khai, đất phủ, đất trụ, đất công nghệ cung độ 0,97 km</t>
  </si>
  <si>
    <t>Vận chuyển quặng nguyên khai, đất phủ, đất trụ, đất công nghệ cung độ 0,98 km</t>
  </si>
  <si>
    <t>Vận chuyển quặng nguyên khai, đất phủ, đất trụ, đất công nghệ cung độ 0,99 km</t>
  </si>
  <si>
    <t>Vận chuyển quặng nguyên khai, đất phủ, đất trụ, đất công nghệ cung độ 1,0 km</t>
  </si>
  <si>
    <t>Vận chuyển quặng nguyên khai, đất phủ, đất trụ, đất công nghệ cung độ 1,01 km</t>
  </si>
  <si>
    <t>Vận chuyển quặng nguyên khai, đất phủ, đất trụ, đất công nghệ cung độ 1,02 km</t>
  </si>
  <si>
    <t>Vận chuyển quặng nguyên khai, đất phủ, đất trụ, đất công nghệ cung độ 1,03 km</t>
  </si>
  <si>
    <t>Vận chuyển quặng nguyên khai, đất phủ, đất trụ, đất công nghệ cung độ 1,04 km</t>
  </si>
  <si>
    <t>Vận chuyển quặng nguyên khai, đất phủ, đất trụ, đất công nghệ cung độ 1,05 km</t>
  </si>
  <si>
    <t>Vận chuyển quặng nguyên khai, đất phủ, đất trụ, đất công nghệ cung độ 1,06 km</t>
  </si>
  <si>
    <t>Vận chuyển quặng nguyên khai, đất phủ, đất trụ, đất công nghệ cung độ 1,07 km</t>
  </si>
  <si>
    <t>Vận chuyển quặng nguyên khai, đất phủ, đất trụ, đất công nghệ cung độ 1,08 km</t>
  </si>
  <si>
    <t>Vận chuyển quặng nguyên khai, đất phủ, đất trụ, đất công nghệ cung độ 1,09 km</t>
  </si>
  <si>
    <t>Vận chuyển quặng nguyên khai, đất phủ, đất trụ, đất công nghệ cung độ 1,1 km</t>
  </si>
  <si>
    <t>Vận chuyển quặng nguyên khai, đất phủ, đất trụ, đất công nghệ cung độ 1,11 km</t>
  </si>
  <si>
    <t>Vận chuyển quặng nguyên khai, đất phủ, đất trụ, đất công nghệ cung độ 1,12 km</t>
  </si>
  <si>
    <t>Vận chuyển quặng nguyên khai, đất phủ, đất trụ, đất công nghệ cung độ 1,13 km</t>
  </si>
  <si>
    <t>Vận chuyển quặng nguyên khai, đất phủ, đất trụ, đất công nghệ cung độ 1,14 km</t>
  </si>
  <si>
    <t>Vận chuyển quặng nguyên khai, đất phủ, đất trụ, đất công nghệ cung độ 1,15 km</t>
  </si>
  <si>
    <t>Vận chuyển quặng nguyên khai, đất phủ, đất trụ, đất công nghệ cung độ 1,16 km</t>
  </si>
  <si>
    <t>Vận chuyển quặng nguyên khai, đất phủ, đất trụ, đất công nghệ cung độ 1,17 km</t>
  </si>
  <si>
    <t>Vận chuyển quặng nguyên khai, đất phủ, đất trụ, đất công nghệ cung độ 1,18 km</t>
  </si>
  <si>
    <t>Vận chuyển quặng nguyên khai, đất phủ, đất trụ, đất công nghệ cung độ 1,19 km</t>
  </si>
  <si>
    <t>Vận chuyển quặng nguyên khai, đất phủ, đất trụ, đất công nghệ cung độ 1,2 km</t>
  </si>
  <si>
    <t>Vận chuyển quặng nguyên khai, đất phủ, đất trụ, đất công nghệ cung độ 1,21 km</t>
  </si>
  <si>
    <t>Vận chuyển quặng nguyên khai, đất phủ, đất trụ, đất công nghệ cung độ 1,22 km</t>
  </si>
  <si>
    <t>Vận chuyển quặng nguyên khai, đất phủ, đất trụ, đất công nghệ cung độ 1,23 km</t>
  </si>
  <si>
    <t>Vận chuyển quặng nguyên khai, đất phủ, đất trụ, đất công nghệ cung độ 1,24 km</t>
  </si>
  <si>
    <t>Vận chuyển quặng nguyên khai, đất phủ, đất trụ, đất công nghệ cung độ 1,25 km</t>
  </si>
  <si>
    <t>Vận chuyển quặng nguyên khai, đất phủ, đất trụ, đất công nghệ cung độ 1,26 km</t>
  </si>
  <si>
    <t>Vận chuyển quặng nguyên khai, đất phủ, đất trụ, đất công nghệ cung độ 1,27 km</t>
  </si>
  <si>
    <t>Vận chuyển quặng nguyên khai, đất phủ, đất trụ, đất công nghệ cung độ 1,28 km</t>
  </si>
  <si>
    <t>Vận chuyển quặng nguyên khai, đất phủ, đất trụ, đất công nghệ cung độ 1,29 km</t>
  </si>
  <si>
    <t>Vận chuyển quặng nguyên khai, đất phủ, đất trụ, đất công nghệ cung độ 1,3 km</t>
  </si>
  <si>
    <t>Vận chuyển quặng nguyên khai, đất phủ, đất trụ, đất công nghệ cung độ 1,31 km</t>
  </si>
  <si>
    <t>Vận chuyển quặng nguyên khai, đất phủ, đất trụ, đất công nghệ cung độ 1,32 km</t>
  </si>
  <si>
    <t>Vận chuyển quặng nguyên khai, đất phủ, đất trụ, đất công nghệ cung độ 1,33 km</t>
  </si>
  <si>
    <t>Vận chuyển quặng nguyên khai, đất phủ, đất trụ, đất công nghệ cung độ 1,34 km</t>
  </si>
  <si>
    <t>Vận chuyển quặng nguyên khai, đất phủ, đất trụ, đất công nghệ cung độ 1,35 km</t>
  </si>
  <si>
    <t>Vận chuyển quặng nguyên khai, đất phủ, đất trụ, đất công nghệ cung độ 1,36 km</t>
  </si>
  <si>
    <t>Vận chuyển quặng nguyên khai, đất phủ, đất trụ, đất công nghệ cung độ 1,37 km</t>
  </si>
  <si>
    <t>Vận chuyển quặng nguyên khai, đất phủ, đất trụ, đất công nghệ cung độ 1,38 km</t>
  </si>
  <si>
    <t>Vận chuyển quặng nguyên khai, đất phủ, đất trụ, đất công nghệ cung độ 1,39 km</t>
  </si>
  <si>
    <t>Vận chuyển quặng nguyên khai, đất phủ, đất trụ, đất công nghệ cung độ 1,4 km</t>
  </si>
  <si>
    <t>Vận chuyển quặng nguyên khai, đất phủ, đất trụ, đất công nghệ cung độ 1,41 km</t>
  </si>
  <si>
    <t>Vận chuyển quặng nguyên khai, đất phủ, đất trụ, đất công nghệ cung độ 1,42 km</t>
  </si>
  <si>
    <t>Vận chuyển quặng nguyên khai, đất phủ, đất trụ, đất công nghệ cung độ 1,43 km</t>
  </si>
  <si>
    <t>Vận chuyển quặng nguyên khai, đất phủ, đất trụ, đất công nghệ cung độ 1,44 km</t>
  </si>
  <si>
    <t>Vận chuyển quặng nguyên khai, đất phủ, đất trụ, đất công nghệ cung độ 1,45 km</t>
  </si>
  <si>
    <t>Vận chuyển quặng nguyên khai, đất phủ, đất trụ, đất công nghệ cung độ 1,46 km</t>
  </si>
  <si>
    <t>Vận chuyển quặng nguyên khai, đất phủ, đất trụ, đất công nghệ cung độ 1,47 km</t>
  </si>
  <si>
    <t>Vận chuyển quặng nguyên khai, đất phủ, đất trụ, đất công nghệ cung độ 1,48 km</t>
  </si>
  <si>
    <t>Vận chuyển quặng nguyên khai, đất phủ, đất trụ, đất công nghệ cung độ 1,49 km</t>
  </si>
  <si>
    <t>Vận chuyển quặng nguyên khai, đất phủ, đất trụ, đất công nghệ cung độ 1,5 km</t>
  </si>
  <si>
    <t>Vận chuyển quặng nguyên khai, đất phủ, đất trụ, đất công nghệ cung độ 1,51 km</t>
  </si>
  <si>
    <t>Vận chuyển quặng nguyên khai, đất phủ, đất trụ, đất công nghệ cung độ 1,52 km</t>
  </si>
  <si>
    <t>Vận chuyển quặng nguyên khai, đất phủ, đất trụ, đất công nghệ cung độ 1,53 km</t>
  </si>
  <si>
    <t>Vận chuyển quặng nguyên khai, đất phủ, đất trụ, đất công nghệ cung độ 1,54 km</t>
  </si>
  <si>
    <t>Vận chuyển quặng nguyên khai, đất phủ, đất trụ, đất công nghệ cung độ 1,55 km</t>
  </si>
  <si>
    <t>Vận chuyển quặng nguyên khai, đất phủ, đất trụ, đất công nghệ cung độ 1,56 km</t>
  </si>
  <si>
    <t>Vận chuyển quặng nguyên khai, đất phủ, đất trụ, đất công nghệ cung độ 1,57 km</t>
  </si>
  <si>
    <t>Vận chuyển quặng nguyên khai, đất phủ, đất trụ, đất công nghệ cung độ 1,58 km</t>
  </si>
  <si>
    <t>Vận chuyển quặng nguyên khai, đất phủ, đất trụ, đất công nghệ cung độ 1,59 km</t>
  </si>
  <si>
    <t>Vận chuyển quặng nguyên khai, đất phủ, đất trụ, đất công nghệ cung độ 1,6 km</t>
  </si>
  <si>
    <t>Vận chuyển quặng nguyên khai, đất phủ, đất trụ, đất công nghệ cung độ 1,61 km</t>
  </si>
  <si>
    <t>Vận chuyển quặng nguyên khai, đất phủ, đất trụ, đất công nghệ cung độ 1,62 km</t>
  </si>
  <si>
    <t>Vận chuyển quặng nguyên khai, đất phủ, đất trụ, đất công nghệ cung độ 1,63 km</t>
  </si>
  <si>
    <t>Vận chuyển quặng nguyên khai, đất phủ, đất trụ, đất công nghệ cung độ 1,64 km</t>
  </si>
  <si>
    <t>Vận chuyển quặng nguyên khai, đất phủ, đất trụ, đất công nghệ cung độ 1,65 km</t>
  </si>
  <si>
    <t>Vận chuyển quặng nguyên khai, đất phủ, đất trụ, đất công nghệ cung độ 1,66 km</t>
  </si>
  <si>
    <t>Vận chuyển quặng nguyên khai, đất phủ, đất trụ, đất công nghệ cung độ 1,67 km</t>
  </si>
  <si>
    <t>Vận chuyển quặng nguyên khai, đất phủ, đất trụ, đất công nghệ cung độ 1,68 km</t>
  </si>
  <si>
    <t>Vận chuyển quặng nguyên khai, đất phủ, đất trụ, đất công nghệ cung độ 1,69 km</t>
  </si>
  <si>
    <t>Vận chuyển quặng nguyên khai, đất phủ, đất trụ, đất công nghệ cung độ 1,7 km</t>
  </si>
  <si>
    <t>Vận chuyển quặng nguyên khai, đất phủ, đất trụ, đất công nghệ cung độ 1,71 km</t>
  </si>
  <si>
    <t>Vận chuyển quặng nguyên khai, đất phủ, đất trụ, đất công nghệ cung độ 1,72 km</t>
  </si>
  <si>
    <t>Vận chuyển quặng nguyên khai, đất phủ, đất trụ, đất công nghệ cung độ 1,73 km</t>
  </si>
  <si>
    <t>Vận chuyển quặng nguyên khai, đất phủ, đất trụ, đất công nghệ cung độ 1,74 km</t>
  </si>
  <si>
    <t>Vận chuyển quặng nguyên khai, đất phủ, đất trụ, đất công nghệ cung độ 1,75 km</t>
  </si>
  <si>
    <t>Vận chuyển quặng nguyên khai, đất phủ, đất trụ, đất công nghệ cung độ 1,76 km</t>
  </si>
  <si>
    <t>Vận chuyển quặng nguyên khai, đất phủ, đất trụ, đất công nghệ cung độ 1,77 km</t>
  </si>
  <si>
    <t>Vận chuyển quặng nguyên khai, đất phủ, đất trụ, đất công nghệ cung độ 1,78 km</t>
  </si>
  <si>
    <t>Vận chuyển quặng nguyên khai, đất phủ, đất trụ, đất công nghệ cung độ 1,79 km</t>
  </si>
  <si>
    <t>Vận chuyển quặng nguyên khai, đất phủ, đất trụ, đất công nghệ cung độ 1,8 km</t>
  </si>
  <si>
    <t>Vận chuyển quặng nguyên khai, đất phủ, đất trụ, đất công nghệ cung độ 1,81 km</t>
  </si>
  <si>
    <t>Vận chuyển quặng nguyên khai, đất phủ, đất trụ, đất công nghệ cung độ 1,82 km</t>
  </si>
  <si>
    <t>Vận chuyển quặng nguyên khai, đất phủ, đất trụ, đất công nghệ cung độ 1,83 km</t>
  </si>
  <si>
    <t>Vận chuyển quặng nguyên khai, đất phủ, đất trụ, đất công nghệ cung độ 1,84 km</t>
  </si>
  <si>
    <t>Vận chuyển quặng nguyên khai, đất phủ, đất trụ, đất công nghệ cung độ 1,85 km</t>
  </si>
  <si>
    <t>Vận chuyển quặng nguyên khai, đất phủ, đất trụ, đất công nghệ cung độ 1,86 km</t>
  </si>
  <si>
    <t>Vận chuyển quặng nguyên khai, đất phủ, đất trụ, đất công nghệ cung độ 1,87 km</t>
  </si>
  <si>
    <t>Vận chuyển quặng nguyên khai, đất phủ, đất trụ, đất công nghệ cung độ 1,88 km</t>
  </si>
  <si>
    <t>Vận chuyển quặng nguyên khai, đất phủ, đất trụ, đất công nghệ cung độ 1,89 km</t>
  </si>
  <si>
    <t>Vận chuyển quặng nguyên khai, đất phủ, đất trụ, đất công nghệ cung độ 1,9 km</t>
  </si>
  <si>
    <t>Vận chuyển quặng nguyên khai, đất phủ, đất trụ, đất công nghệ cung độ 1,91 km</t>
  </si>
  <si>
    <t>Vận chuyển quặng nguyên khai, đất phủ, đất trụ, đất công nghệ cung độ 1,92 km</t>
  </si>
  <si>
    <t>Vận chuyển quặng nguyên khai, đất phủ, đất trụ, đất công nghệ cung độ 1,93 km</t>
  </si>
  <si>
    <t>Vận chuyển quặng nguyên khai, đất phủ, đất trụ, đất công nghệ cung độ 1,94 km</t>
  </si>
  <si>
    <t>Vận chuyển quặng nguyên khai, đất phủ, đất trụ, đất công nghệ cung độ 1,95 km</t>
  </si>
  <si>
    <t>Vận chuyển quặng nguyên khai, đất phủ, đất trụ, đất công nghệ cung độ 1,96 km</t>
  </si>
  <si>
    <t>Vận chuyển quặng nguyên khai, đất phủ, đất trụ, đất công nghệ cung độ 1,97 km</t>
  </si>
  <si>
    <t>Vận chuyển quặng nguyên khai, đất phủ, đất trụ, đất công nghệ cung độ 1,98 km</t>
  </si>
  <si>
    <t>Vận chuyển quặng nguyên khai, đất phủ, đất trụ, đất công nghệ cung độ 1,99 km</t>
  </si>
  <si>
    <t>Vận chuyển quặng nguyên khai, đất phủ, đất trụ, đất công nghệ cung độ 2,0 km</t>
  </si>
  <si>
    <t>Vận chuyển quặng nguyên khai, đất phủ, đất trụ, đất công nghệ cung độ 2,01 km</t>
  </si>
  <si>
    <t>Vận chuyển quặng nguyên khai, đất phủ, đất trụ, đất công nghệ cung độ 2,02 km</t>
  </si>
  <si>
    <t>Vận chuyển quặng nguyên khai, đất phủ, đất trụ, đất công nghệ cung độ 2,03 km</t>
  </si>
  <si>
    <t>Vận chuyển quặng nguyên khai, đất phủ, đất trụ, đất công nghệ cung độ 2,04 km</t>
  </si>
  <si>
    <t>Vận chuyển quặng nguyên khai, đất phủ, đất trụ, đất công nghệ cung độ 2,05 km</t>
  </si>
  <si>
    <t>Vận chuyển quặng nguyên khai, đất phủ, đất trụ, đất công nghệ cung độ 2,06 km</t>
  </si>
  <si>
    <t>Vận chuyển quặng nguyên khai, đất phủ, đất trụ, đất công nghệ cung độ 2,07 km</t>
  </si>
  <si>
    <t>Vận chuyển quặng nguyên khai, đất phủ, đất trụ, đất công nghệ cung độ 2,08 km</t>
  </si>
  <si>
    <t>Vận chuyển quặng nguyên khai, đất phủ, đất trụ, đất công nghệ cung độ 2,09 km</t>
  </si>
  <si>
    <t>Vận chuyển quặng nguyên khai, đất phủ, đất trụ, đất công nghệ cung độ 2,1 km</t>
  </si>
  <si>
    <t>Vận chuyển quặng nguyên khai, đất phủ, đất trụ, đất công nghệ cung độ 2,11 km</t>
  </si>
  <si>
    <t>Vận chuyển quặng nguyên khai, đất phủ, đất trụ, đất công nghệ cung độ 2,12 km</t>
  </si>
  <si>
    <t>Vận chuyển quặng nguyên khai, đất phủ, đất trụ, đất công nghệ cung độ 2,13 km</t>
  </si>
  <si>
    <t>Vận chuyển quặng nguyên khai, đất phủ, đất trụ, đất công nghệ cung độ 2,14 km</t>
  </si>
  <si>
    <t>Vận chuyển quặng nguyên khai, đất phủ, đất trụ, đất công nghệ cung độ 2,15 km</t>
  </si>
  <si>
    <t>Vận chuyển quặng nguyên khai, đất phủ, đất trụ, đất công nghệ cung độ 2,16 km</t>
  </si>
  <si>
    <t>Vận chuyển quặng nguyên khai, đất phủ, đất trụ, đất công nghệ cung độ 2,17 km</t>
  </si>
  <si>
    <t>Vận chuyển quặng nguyên khai, đất phủ, đất trụ, đất công nghệ cung độ 2,18 km</t>
  </si>
  <si>
    <t>Vận chuyển quặng nguyên khai, đất phủ, đất trụ, đất công nghệ cung độ 2,19 km</t>
  </si>
  <si>
    <t>Vận chuyển quặng nguyên khai, đất phủ, đất trụ, đất công nghệ cung độ 2,2 km</t>
  </si>
  <si>
    <t>Vận chuyển quặng nguyên khai, đất phủ, đất trụ, đất công nghệ cung độ 2,21 km</t>
  </si>
  <si>
    <t>Vận chuyển quặng nguyên khai, đất phủ, đất trụ, đất công nghệ cung độ 2,22 km</t>
  </si>
  <si>
    <t>Vận chuyển quặng nguyên khai, đất phủ, đất trụ, đất công nghệ cung độ 2,23 km</t>
  </si>
  <si>
    <t>Vận chuyển quặng nguyên khai, đất phủ, đất trụ, đất công nghệ cung độ 2,24 km</t>
  </si>
  <si>
    <t>Vận chuyển quặng nguyên khai, đất phủ, đất trụ, đất công nghệ cung độ 2,25 km</t>
  </si>
  <si>
    <t>Vận chuyển quặng nguyên khai, đất phủ, đất trụ, đất công nghệ cung độ 2,26 km</t>
  </si>
  <si>
    <t>Vận chuyển quặng nguyên khai, đất phủ, đất trụ, đất công nghệ cung độ 2,27 km</t>
  </si>
  <si>
    <t>Vận chuyển quặng nguyên khai, đất phủ, đất trụ, đất công nghệ cung độ 2,28 km</t>
  </si>
  <si>
    <t>Vận chuyển quặng nguyên khai, đất phủ, đất trụ, đất công nghệ cung độ 2,29 km</t>
  </si>
  <si>
    <t>Vận chuyển quặng nguyên khai, đất phủ, đất trụ, đất công nghệ cung độ 2,3 km</t>
  </si>
  <si>
    <t>Vận chuyển quặng nguyên khai, đất phủ, đất trụ, đất công nghệ cung độ 2,31 km</t>
  </si>
  <si>
    <t>Vận chuyển quặng nguyên khai, đất phủ, đất trụ, đất công nghệ cung độ 2,32 km</t>
  </si>
  <si>
    <t>Vận chuyển quặng nguyên khai, đất phủ, đất trụ, đất công nghệ cung độ 2,33 km</t>
  </si>
  <si>
    <t>Vận chuyển quặng nguyên khai, đất phủ, đất trụ, đất công nghệ cung độ 2,34 km</t>
  </si>
  <si>
    <t>Vận chuyển quặng nguyên khai, đất phủ, đất trụ, đất công nghệ cung độ 2,35 km</t>
  </si>
  <si>
    <t>Vận chuyển quặng nguyên khai, đất phủ, đất trụ, đất công nghệ cung độ 2,36 km</t>
  </si>
  <si>
    <t>Vận chuyển quặng nguyên khai, đất phủ, đất trụ, đất công nghệ cung độ 2,37 km</t>
  </si>
  <si>
    <t>Vận chuyển quặng nguyên khai, đất phủ, đất trụ, đất công nghệ cung độ 2,38 km</t>
  </si>
  <si>
    <t>Vận chuyển quặng nguyên khai, đất phủ, đất trụ, đất công nghệ cung độ 2,39 km</t>
  </si>
  <si>
    <t>Vận chuyển quặng nguyên khai, đất phủ, đất trụ, đất công nghệ cung độ 2,4 km</t>
  </si>
  <si>
    <t>Vận chuyển quặng nguyên khai, đất phủ, đất trụ, đất công nghệ cung độ 2,41 km</t>
  </si>
  <si>
    <t>Vận chuyển quặng nguyên khai, đất phủ, đất trụ, đất công nghệ cung độ 2,42 km</t>
  </si>
  <si>
    <t>Vận chuyển quặng nguyên khai, đất phủ, đất trụ, đất công nghệ cung độ 2,43 km</t>
  </si>
  <si>
    <t>Vận chuyển quặng nguyên khai, đất phủ, đất trụ, đất công nghệ cung độ 2,44 km</t>
  </si>
  <si>
    <t>Vận chuyển quặng nguyên khai, đất phủ, đất trụ, đất công nghệ cung độ 2,45 km</t>
  </si>
  <si>
    <t>Vận chuyển quặng nguyên khai, đất phủ, đất trụ, đất công nghệ cung độ 2,46 km</t>
  </si>
  <si>
    <t>Vận chuyển quặng nguyên khai, đất phủ, đất trụ, đất công nghệ cung độ 2,47 km</t>
  </si>
  <si>
    <t>Vận chuyển quặng nguyên khai, đất phủ, đất trụ, đất công nghệ cung độ 2,48 km</t>
  </si>
  <si>
    <t>Vận chuyển quặng nguyên khai, đất phủ, đất trụ, đất công nghệ cung độ 2,49 km</t>
  </si>
  <si>
    <t>Vận chuyển quặng nguyên khai, đất phủ, đất trụ, đất công nghệ cung độ 2,5 km</t>
  </si>
  <si>
    <t>Vận chuyển quặng nguyên khai, đất phủ, đất trụ, đất công nghệ cung độ 2,51 km</t>
  </si>
  <si>
    <t>Vận chuyển quặng nguyên khai, đất phủ, đất trụ, đất công nghệ cung độ 2,52 km</t>
  </si>
  <si>
    <t>Vận chuyển quặng nguyên khai, đất phủ, đất trụ, đất công nghệ cung độ 2,53 km</t>
  </si>
  <si>
    <t>Vận chuyển quặng nguyên khai, đất phủ, đất trụ, đất công nghệ cung độ 2,54 km</t>
  </si>
  <si>
    <t>Vận chuyển quặng nguyên khai, đất phủ, đất trụ, đất công nghệ cung độ 2,55 km</t>
  </si>
  <si>
    <t>Vận chuyển quặng nguyên khai, đất phủ, đất trụ, đất công nghệ cung độ 2,56 km</t>
  </si>
  <si>
    <t>Vận chuyển quặng nguyên khai, đất phủ, đất trụ, đất công nghệ cung độ 2,57 km</t>
  </si>
  <si>
    <t>Vận chuyển quặng nguyên khai, đất phủ, đất trụ, đất công nghệ cung độ 2,58 km</t>
  </si>
  <si>
    <t>Vận chuyển quặng nguyên khai, đất phủ, đất trụ, đất công nghệ cung độ 2,59 km</t>
  </si>
  <si>
    <t>Vận chuyển quặng nguyên khai, đất phủ, đất trụ, đất công nghệ cung độ 2,6 km</t>
  </si>
  <si>
    <t>Vận chuyển quặng nguyên khai, đất phủ, đất trụ, đất công nghệ cung độ 2,61 km</t>
  </si>
  <si>
    <t>Vận chuyển quặng nguyên khai, đất phủ, đất trụ, đất công nghệ cung độ 2,62 km</t>
  </si>
  <si>
    <t>Vận chuyển quặng nguyên khai, đất phủ, đất trụ, đất công nghệ cung độ 2,63 km</t>
  </si>
  <si>
    <t>Vận chuyển quặng nguyên khai, đất phủ, đất trụ, đất công nghệ cung độ 2,64 km</t>
  </si>
  <si>
    <t>Vận chuyển quặng nguyên khai, đất phủ, đất trụ, đất công nghệ cung độ 2,65 km</t>
  </si>
  <si>
    <t>Vận chuyển quặng nguyên khai, đất phủ, đất trụ, đất công nghệ cung độ 2,66 km</t>
  </si>
  <si>
    <t>Vận chuyển quặng nguyên khai, đất phủ, đất trụ, đất công nghệ cung độ 2,67 km</t>
  </si>
  <si>
    <t>Vận chuyển quặng nguyên khai, đất phủ, đất trụ, đất công nghệ cung độ 2,68 km</t>
  </si>
  <si>
    <t>Vận chuyển quặng nguyên khai, đất phủ, đất trụ, đất công nghệ cung độ 2,69 km</t>
  </si>
  <si>
    <t>Vận chuyển quặng nguyên khai, đất phủ, đất trụ, đất công nghệ cung độ 2,7 km</t>
  </si>
  <si>
    <t>Vận chuyển quặng nguyên khai, đất phủ, đất trụ, đất công nghệ cung độ 2,71 km</t>
  </si>
  <si>
    <t>Vận chuyển quặng nguyên khai, đất phủ, đất trụ, đất công nghệ cung độ 2,72 km</t>
  </si>
  <si>
    <t>Vận chuyển quặng nguyên khai, đất phủ, đất trụ, đất công nghệ cung độ 2,73 km</t>
  </si>
  <si>
    <t>Vận chuyển quặng nguyên khai, đất phủ, đất trụ, đất công nghệ cung độ 2,74 km</t>
  </si>
  <si>
    <t>Vận chuyển quặng nguyên khai, đất phủ, đất trụ, đất công nghệ cung độ 2,75 km</t>
  </si>
  <si>
    <t>Vận chuyển quặng nguyên khai, đất phủ, đất trụ, đất công nghệ cung độ 2,76 km</t>
  </si>
  <si>
    <t>Vận chuyển quặng nguyên khai, đất phủ, đất trụ, đất công nghệ cung độ 2,77 km</t>
  </si>
  <si>
    <t>Vận chuyển quặng nguyên khai, đất phủ, đất trụ, đất công nghệ cung độ 2,78 km</t>
  </si>
  <si>
    <t>Vận chuyển quặng nguyên khai, đất phủ, đất trụ, đất công nghệ cung độ 2,79 km</t>
  </si>
  <si>
    <t>Vận chuyển quặng nguyên khai, đất phủ, đất trụ, đất công nghệ cung độ 2,8 km</t>
  </si>
  <si>
    <t>Vận chuyển quặng nguyên khai, đất phủ, đất trụ, đất công nghệ cung độ 2,81 km</t>
  </si>
  <si>
    <t>Vận chuyển quặng nguyên khai, đất phủ, đất trụ, đất công nghệ cung độ 2,82 km</t>
  </si>
  <si>
    <t>Vận chuyển quặng nguyên khai, đất phủ, đất trụ, đất công nghệ cung độ 2,83 km</t>
  </si>
  <si>
    <t>Vận chuyển quặng nguyên khai, đất phủ, đất trụ, đất công nghệ cung độ 2,84 km</t>
  </si>
  <si>
    <t>Vận chuyển quặng nguyên khai, đất phủ, đất trụ, đất công nghệ cung độ 2,85 km</t>
  </si>
  <si>
    <t>Vận chuyển quặng nguyên khai, đất phủ, đất trụ, đất công nghệ cung độ 2,86 km</t>
  </si>
  <si>
    <t>Vận chuyển quặng nguyên khai, đất phủ, đất trụ, đất công nghệ cung độ 2,87 km</t>
  </si>
  <si>
    <t>Vận chuyển quặng nguyên khai, đất phủ, đất trụ, đất công nghệ cung độ 2,88 km</t>
  </si>
  <si>
    <t>Vận chuyển quặng nguyên khai, đất phủ, đất trụ, đất công nghệ cung độ 2,89 km</t>
  </si>
  <si>
    <t>Vận chuyển quặng nguyên khai, đất phủ, đất trụ, đất công nghệ cung độ 2,9 km</t>
  </si>
  <si>
    <t>Vận chuyển quặng nguyên khai, đất phủ, đất trụ, đất công nghệ cung độ 2,91 km</t>
  </si>
  <si>
    <t>Vận chuyển quặng nguyên khai, đất phủ, đất trụ, đất công nghệ cung độ 2,92 km</t>
  </si>
  <si>
    <t>Vận chuyển quặng nguyên khai, đất phủ, đất trụ, đất công nghệ cung độ 2,93 km</t>
  </si>
  <si>
    <t>Vận chuyển quặng nguyên khai, đất phủ, đất trụ, đất công nghệ cung độ 2,94 km</t>
  </si>
  <si>
    <t>Vận chuyển quặng nguyên khai, đất phủ, đất trụ, đất công nghệ cung độ 2,95 km</t>
  </si>
  <si>
    <t>Vận chuyển quặng nguyên khai, đất phủ, đất trụ, đất công nghệ cung độ 2,96 km</t>
  </si>
  <si>
    <t>Vận chuyển quặng nguyên khai, đất phủ, đất trụ, đất công nghệ cung độ 2,97 km</t>
  </si>
  <si>
    <t>Vận chuyển quặng nguyên khai, đất phủ, đất trụ, đất công nghệ cung độ 2,98 km</t>
  </si>
  <si>
    <t>Vận chuyển quặng nguyên khai, đất phủ, đất trụ, đất công nghệ cung độ 2,99 km</t>
  </si>
  <si>
    <t>Vận chuyển quặng nguyên khai, đất phủ, đất trụ, đất công nghệ cung độ 3,0 km</t>
  </si>
  <si>
    <t>Vận chuyển quặng nguyên khai, đất phủ, đất trụ, đất công nghệ cung độ 3,01 km</t>
  </si>
  <si>
    <t>Vận chuyển quặng nguyên khai, đất phủ, đất trụ, đất công nghệ cung độ 3,02 km</t>
  </si>
  <si>
    <t>Vận chuyển quặng nguyên khai, đất phủ, đất trụ, đất công nghệ cung độ 3,03 km</t>
  </si>
  <si>
    <t>Vận chuyển quặng nguyên khai, đất phủ, đất trụ, đất công nghệ cung độ 3,04 km</t>
  </si>
  <si>
    <t>Vận chuyển quặng nguyên khai, đất phủ, đất trụ, đất công nghệ cung độ 3,05 km</t>
  </si>
  <si>
    <t>Vận chuyển quặng nguyên khai, đất phủ, đất trụ, đất công nghệ cung độ 3,06 km</t>
  </si>
  <si>
    <t>Vận chuyển quặng nguyên khai, đất phủ, đất trụ, đất công nghệ cung độ 3,07 km</t>
  </si>
  <si>
    <t>Vận chuyển quặng nguyên khai, đất phủ, đất trụ, đất công nghệ cung độ 3,08 km</t>
  </si>
  <si>
    <t>Vận chuyển quặng nguyên khai, đất phủ, đất trụ, đất công nghệ cung độ 3,09 km</t>
  </si>
  <si>
    <t>Vận chuyển quặng nguyên khai, đất phủ, đất trụ, đất công nghệ cung độ 3,1 km</t>
  </si>
  <si>
    <t>Vận chuyển quặng nguyên khai, đất phủ, đất trụ, đất công nghệ cung độ 3,11 km</t>
  </si>
  <si>
    <t>Vận chuyển quặng nguyên khai, đất phủ, đất trụ, đất công nghệ cung độ 3,12 km</t>
  </si>
  <si>
    <t>Vận chuyển quặng nguyên khai, đất phủ, đất trụ, đất công nghệ cung độ 3,13 km</t>
  </si>
  <si>
    <t>Vận chuyển quặng nguyên khai, đất phủ, đất trụ, đất công nghệ cung độ 3,14 km</t>
  </si>
  <si>
    <t>Vận chuyển quặng nguyên khai, đất phủ, đất trụ, đất công nghệ cung độ 3,15 km</t>
  </si>
  <si>
    <t>Vận chuyển quặng nguyên khai, đất phủ, đất trụ, đất công nghệ cung độ 3,16 km</t>
  </si>
  <si>
    <t>Vận chuyển quặng nguyên khai, đất phủ, đất trụ, đất công nghệ cung độ 3,17 km</t>
  </si>
  <si>
    <t>Vận chuyển quặng nguyên khai, đất phủ, đất trụ, đất công nghệ cung độ 3,18 km</t>
  </si>
  <si>
    <t>Vận chuyển quặng nguyên khai, đất phủ, đất trụ, đất công nghệ cung độ 3,19 km</t>
  </si>
  <si>
    <t>Vận chuyển quặng nguyên khai, đất phủ, đất trụ, đất công nghệ cung độ 3,2 km</t>
  </si>
  <si>
    <t>Vận chuyển quặng nguyên khai, đất phủ, đất trụ, đất công nghệ cung độ 3,21 km</t>
  </si>
  <si>
    <t>Vận chuyển quặng nguyên khai, đất phủ, đất trụ, đất công nghệ cung độ 3,22 km</t>
  </si>
  <si>
    <t>Vận chuyển quặng nguyên khai, đất phủ, đất trụ, đất công nghệ cung độ 3,23 km</t>
  </si>
  <si>
    <t>Vận chuyển quặng nguyên khai, đất phủ, đất trụ, đất công nghệ cung độ 3,24 km</t>
  </si>
  <si>
    <t>Vận chuyển quặng nguyên khai, đất phủ, đất trụ, đất công nghệ cung độ 3,25 km</t>
  </si>
  <si>
    <t>Vận chuyển quặng nguyên khai, đất phủ, đất trụ, đất công nghệ cung độ 3,26 km</t>
  </si>
  <si>
    <t>Vận chuyển quặng nguyên khai, đất phủ, đất trụ, đất công nghệ cung độ 3,27 km</t>
  </si>
  <si>
    <t>Vận chuyển quặng nguyên khai, đất phủ, đất trụ, đất công nghệ cung độ 3,28 km</t>
  </si>
  <si>
    <t>Vận chuyển quặng nguyên khai, đất phủ, đất trụ, đất công nghệ cung độ 3,29 km</t>
  </si>
  <si>
    <t>Vận chuyển quặng nguyên khai, đất phủ, đất trụ, đất công nghệ cung độ 3,3 km</t>
  </si>
  <si>
    <t>Vận chuyển quặng nguyên khai, đất phủ, đất trụ, đất công nghệ cung độ 3,31 km</t>
  </si>
  <si>
    <t>Vận chuyển quặng nguyên khai, đất phủ, đất trụ, đất công nghệ cung độ 3,32 km</t>
  </si>
  <si>
    <t>Vận chuyển quặng nguyên khai, đất phủ, đất trụ, đất công nghệ cung độ 3,33 km</t>
  </si>
  <si>
    <t>Vận chuyển quặng nguyên khai, đất phủ, đất trụ, đất công nghệ cung độ 3,34 km</t>
  </si>
  <si>
    <t>Vận chuyển quặng nguyên khai, đất phủ, đất trụ, đất công nghệ cung độ 3,35 km</t>
  </si>
  <si>
    <t>Vận chuyển quặng nguyên khai, đất phủ, đất trụ, đất công nghệ cung độ 3,36 km</t>
  </si>
  <si>
    <t>Vận chuyển quặng nguyên khai, đất phủ, đất trụ, đất công nghệ cung độ 3,37 km</t>
  </si>
  <si>
    <t>Vận chuyển quặng nguyên khai, đất phủ, đất trụ, đất công nghệ cung độ 3,38 km</t>
  </si>
  <si>
    <t>Vận chuyển quặng nguyên khai, đất phủ, đất trụ, đất công nghệ cung độ 3,39 km</t>
  </si>
  <si>
    <t>Vận chuyển quặng nguyên khai, đất phủ, đất trụ, đất công nghệ cung độ 3,4 km</t>
  </si>
  <si>
    <t>Vận chuyển quặng nguyên khai, đất phủ, đất trụ, đất công nghệ cung độ 3,41 km</t>
  </si>
  <si>
    <t>Vận chuyển quặng nguyên khai, đất phủ, đất trụ, đất công nghệ cung độ 3,42 km</t>
  </si>
  <si>
    <t>Vận chuyển quặng nguyên khai, đất phủ, đất trụ, đất công nghệ cung độ 3,43 km</t>
  </si>
  <si>
    <t>Vận chuyển quặng nguyên khai, đất phủ, đất trụ, đất công nghệ cung độ 3,44 km</t>
  </si>
  <si>
    <t>Vận chuyển quặng nguyên khai, đất phủ, đất trụ, đất công nghệ cung độ 3,45 km</t>
  </si>
  <si>
    <t>Vận chuyển quặng nguyên khai, đất phủ, đất trụ, đất công nghệ cung độ 3,46 km</t>
  </si>
  <si>
    <t>Vận chuyển quặng nguyên khai, đất phủ, đất trụ, đất công nghệ cung độ 3,47 km</t>
  </si>
  <si>
    <t>Vận chuyển quặng nguyên khai, đất phủ, đất trụ, đất công nghệ cung độ 3,49 km</t>
  </si>
  <si>
    <t>Vận chuyển quặng nguyên khai, đất phủ, đất trụ, đất công nghệ cung độ 3,5 km</t>
  </si>
  <si>
    <t>Vận chuyển quặng nguyên khai, đất phủ, đất trụ, đất công nghệ cung độ 3,51 km</t>
  </si>
  <si>
    <t>Vận chuyển quặng nguyên khai, đất phủ, đất trụ, đất công nghệ cung độ 3,52 km</t>
  </si>
  <si>
    <t>Vận chuyển quặng nguyên khai, đất phủ, đất trụ, đất công nghệ cung độ 3,53 km</t>
  </si>
  <si>
    <t>Vận chuyển quặng nguyên khai, đất phủ, đất trụ, đất công nghệ cung độ 3,54 km</t>
  </si>
  <si>
    <t>Vận chuyển quặng nguyên khai, đất phủ, đất trụ, đất công nghệ cung độ 3,55 km</t>
  </si>
  <si>
    <t>Vận chuyển quặng nguyên khai, đất phủ, đất trụ, đất công nghệ cung độ 3,56 km</t>
  </si>
  <si>
    <t>Vận chuyển quặng nguyên khai, đất phủ, đất trụ, đất công nghệ cung độ 3,57 km</t>
  </si>
  <si>
    <t>Vận chuyển quặng nguyên khai, đất phủ, đất trụ, đất công nghệ cung độ 3,58 km</t>
  </si>
  <si>
    <t>Vận chuyển quặng nguyên khai, đất phủ, đất trụ, đất công nghệ cung độ 3,59 km</t>
  </si>
  <si>
    <t>Vận chuyển quặng nguyên khai, đất phủ, đất trụ, đất công nghệ cung độ 3,6 km</t>
  </si>
  <si>
    <t>Vận chuyển quặng nguyên khai, đất phủ, đất trụ, đất công nghệ cung độ 3,61 km</t>
  </si>
  <si>
    <t>Vận chuyển quặng nguyên khai, đất phủ, đất trụ, đất công nghệ cung độ 3,62 km</t>
  </si>
  <si>
    <t>Vận chuyển quặng nguyên khai, đất phủ, đất trụ, đất công nghệ cung độ 3,63 km</t>
  </si>
  <si>
    <t>Vận chuyển quặng nguyên khai, đất phủ, đất trụ, đất công nghệ cung độ 3,64 km</t>
  </si>
  <si>
    <t>Vận chuyển quặng nguyên khai, đất phủ, đất trụ, đất công nghệ cung độ 3,65 km</t>
  </si>
  <si>
    <t>Vận chuyển quặng nguyên khai, đất phủ, đất trụ, đất công nghệ cung độ 3,66 km</t>
  </si>
  <si>
    <t>Vận chuyển quặng nguyên khai, đất phủ, đất trụ, đất công nghệ cung độ 3,67 km</t>
  </si>
  <si>
    <t>Vận chuyển quặng nguyên khai, đất phủ, đất trụ, đất công nghệ cung độ 3,68 km</t>
  </si>
  <si>
    <t>Vận chuyển quặng nguyên khai, đất phủ, đất trụ, đất công nghệ cung độ 3,69 km</t>
  </si>
  <si>
    <t>Vận chuyển quặng nguyên khai, đất phủ, đất trụ, đất công nghệ cung độ 3,7</t>
  </si>
  <si>
    <t>Vận chuyển quặng nguyên khai, đất phủ, đất trụ, đất công nghệ cung độ 3,71 km</t>
  </si>
  <si>
    <t>Vận chuyển quặng nguyên khai, đất phủ, đất trụ, đất công nghệ cung độ 3,72 km</t>
  </si>
  <si>
    <t>Vận chuyển quặng nguyên khai, đất phủ, đất trụ, đất công nghệ cung độ 3,73 km</t>
  </si>
  <si>
    <t>Vận chuyển quặng nguyên khai, đất phủ, đất trụ, đất công nghệ cung độ 3,74 km</t>
  </si>
  <si>
    <t>Vận chuyển quặng nguyên khai, đất phủ, đất trụ, đất công nghệ cung độ 3,75 km</t>
  </si>
  <si>
    <t>Vận chuyển quặng nguyên khai, đất phủ, đất trụ, đất công nghệ cung độ 3,76 km</t>
  </si>
  <si>
    <t>Vận chuyển quặng nguyên khai, đất phủ, đất trụ, đất công nghệ cung độ 3,77 km</t>
  </si>
  <si>
    <t>Vận chuyển quặng nguyên khai, đất phủ, đất trụ, đất công nghệ cung độ 3,78 km</t>
  </si>
  <si>
    <t>Vận chuyển quặng nguyên khai, đất phủ, đất trụ, đất công nghệ cung độ 3,79 km</t>
  </si>
  <si>
    <t>Vận chuyển quặng nguyên khai, đất phủ, đất trụ, đất công nghệ cung độ 3,8 km</t>
  </si>
  <si>
    <t>Vận chuyển quặng nguyên khai, đất phủ, đất trụ, đất công nghệ cung độ 3,81 km</t>
  </si>
  <si>
    <t>Vận chuyển quặng nguyên khai, đất phủ, đất trụ, đất công nghệ cung độ 3,82 km</t>
  </si>
  <si>
    <t>Vận chuyển quặng nguyên khai, đất phủ, đất trụ, đất công nghệ cung độ 3,83 km</t>
  </si>
  <si>
    <t>Vận chuyển quặng nguyên khai, đất phủ, đất trụ, đất công nghệ cung độ 3,84 km</t>
  </si>
  <si>
    <t>Vận chuyển quặng nguyên khai, đất phủ, đất trụ, đất công nghệ cung độ 3,85 km</t>
  </si>
  <si>
    <t>Vận chuyển quặng nguyên khai, đất phủ, đất trụ, đất công nghệ cung độ 3,86 km</t>
  </si>
  <si>
    <t>Vận chuyển quặng nguyên khai, đất phủ, đất trụ, đất công nghệ cung độ 3,87 km</t>
  </si>
  <si>
    <t>Vận chuyển quặng nguyên khai, đất phủ, đất trụ, đất công nghệ cung độ 3,88 km</t>
  </si>
  <si>
    <t>Vận chuyển quặng nguyên khai, đất phủ, đất trụ, đất công nghệ cung độ 3,89 km</t>
  </si>
  <si>
    <t>Vận chuyển quặng nguyên khai, đất phủ, đất trụ, đất công nghệ cung độ 3,9 km</t>
  </si>
  <si>
    <t>Vận chuyển quặng nguyên khai, đất phủ, đất trụ, đất công nghệ cung độ 3,91 km</t>
  </si>
  <si>
    <t>Vận chuyển quặng nguyên khai, đất phủ, đất trụ, đất công nghệ cung độ 3,92 km</t>
  </si>
  <si>
    <t>Vận chuyển quặng nguyên khai, đất phủ, đất trụ, đất công nghệ cung độ 3,93 km</t>
  </si>
  <si>
    <t>Vận chuyển quặng nguyên khai, đất phủ, đất trụ, đất công nghệ cung độ 3,94 km</t>
  </si>
  <si>
    <t>Vận chuyển quặng nguyên khai, đất phủ, đất trụ, đất công nghệ cung độ 3,95 km</t>
  </si>
  <si>
    <t>Vận chuyển quặng nguyên khai, đất phủ, đất trụ, đất công nghệ cung độ 3,96 km</t>
  </si>
  <si>
    <t>Vận chuyển quặng nguyên khai, đất phủ, đất trụ, đất công nghệ cung độ 3,97 km</t>
  </si>
  <si>
    <t>Vận chuyển quặng nguyên khai, đất phủ, đất trụ, đất công nghệ cung độ 3,98 km</t>
  </si>
  <si>
    <t>Vận chuyển quặng nguyên khai, đất phủ, đất trụ, đất công nghệ cung độ 3,99 km</t>
  </si>
  <si>
    <t>Vận chuyển quặng nguyên khai, đất phủ, đất trụ, đất công nghệ cung độ 4,0 km</t>
  </si>
  <si>
    <t>Vận chuyển quặng nguyên khai, đất phủ, đất trụ, đất công nghệ cung độ 4,01 km</t>
  </si>
  <si>
    <t>Vận chuyển quặng nguyên khai, đất phủ, đất trụ, đất công nghệ cung độ 4,02 km</t>
  </si>
  <si>
    <t>Vận chuyển quặng nguyên khai, đất phủ, đất trụ, đất công nghệ cung độ 4,03 km</t>
  </si>
  <si>
    <t>Vận chuyển quặng nguyên khai, đất phủ, đất trụ, đất công nghệ cung độ 4,04 km</t>
  </si>
  <si>
    <t>Vận chuyển quặng nguyên khai, đất phủ, đất trụ, đất công nghệ cung độ 4,05 km</t>
  </si>
  <si>
    <t>Vận chuyển quặng nguyên khai, đất phủ, đất trụ, đất công nghệ cung độ 4,06 km</t>
  </si>
  <si>
    <t>Vận chuyển quặng nguyên khai, đất phủ, đất trụ, đất công nghệ cung độ 4,07 km</t>
  </si>
  <si>
    <t>Vận chuyển quặng nguyên khai, đất phủ, đất trụ, đất công nghệ cung độ 4,08 km</t>
  </si>
  <si>
    <t>Vận chuyển quặng nguyên khai, đất phủ, đất trụ, đất công nghệ cung độ 4,09 km</t>
  </si>
  <si>
    <t>Vận chuyển quặng nguyên khai, đất phủ, đất trụ, đất công nghệ cung độ 4,1 km</t>
  </si>
  <si>
    <t>Vận chuyển quặng nguyên khai, đất phủ, đất trụ, đất công nghệ cung độ 4,11 km</t>
  </si>
  <si>
    <t>Vận chuyển quặng nguyên khai, đất phủ, đất trụ, đất công nghệ cung độ 4,12 km</t>
  </si>
  <si>
    <t>Vận chuyển quặng nguyên khai, đất phủ, đất trụ, đất công nghệ cung độ 4,13 km</t>
  </si>
  <si>
    <t>Vận chuyển quặng nguyên khai, đất phủ, đất trụ, đất công nghệ cung độ 4,14 km</t>
  </si>
  <si>
    <t>Vận chuyển quặng nguyên khai, đất phủ, đất trụ, đất công nghệ cung độ 4,15 km</t>
  </si>
  <si>
    <t>Vận chuyển quặng nguyên khai, đất phủ, đất trụ, đất công nghệ cung độ 4,16 km</t>
  </si>
  <si>
    <t>Vận chuyển quặng nguyên khai, đất phủ, đất trụ, đất công nghệ cung độ 4,17 km</t>
  </si>
  <si>
    <t>Vận chuyển quặng nguyên khai, đất phủ, đất trụ, đất công nghệ cung độ 4,18 km</t>
  </si>
  <si>
    <t>Vận chuyển quặng nguyên khai, đất phủ, đất trụ, đất công nghệ cung độ 4,19 km</t>
  </si>
  <si>
    <t>Vận chuyển quặng nguyên khai, đất phủ, đất trụ, đất công nghệ cung độ 4,2 km</t>
  </si>
  <si>
    <t>Vận chuyển quặng nguyên khai, đất phủ, đất trụ, đất công nghệ cung độ 4,21 km</t>
  </si>
  <si>
    <t>Vận chuyển quặng nguyên khai, đất phủ, đất trụ, đất công nghệ cung độ 4,22 km</t>
  </si>
  <si>
    <t>Vận chuyển quặng nguyên khai, đất phủ, đất trụ, đất công nghệ cung độ 4,23 km</t>
  </si>
  <si>
    <t>Vận chuyển quặng nguyên khai, đất phủ, đất trụ, đất công nghệ cung độ 4,24 km</t>
  </si>
  <si>
    <t>Vận chuyển quặng nguyên khai, đất phủ, đất trụ, đất công nghệ cung độ 4,25 km</t>
  </si>
  <si>
    <t>Vận chuyển quặng nguyên khai, đất phủ, đất trụ, đất công nghệ cung độ 4,26 km</t>
  </si>
  <si>
    <t>Vận chuyển quặng nguyên khai, đất phủ, đất trụ, đất công nghệ cung độ 4,27 km</t>
  </si>
  <si>
    <t>Vận chuyển quặng nguyên khai, đất phủ, đất trụ, đất công nghệ cung độ 4,28 km</t>
  </si>
  <si>
    <t>Vận chuyển quặng nguyên khai, đất phủ, đất trụ, đất công nghệ cung độ 4,29 km</t>
  </si>
  <si>
    <t>Vận chuyển quặng nguyên khai, đất phủ, đất trụ, đất công nghệ cung độ 4,3 km</t>
  </si>
  <si>
    <t>Vận chuyển quặng nguyên khai, đất phủ, đất trụ, đất công nghệ cung độ 4,31 km</t>
  </si>
  <si>
    <t>Vận chuyển quặng nguyên khai, đất phủ, đất trụ, đất công nghệ cung độ 4,32 km</t>
  </si>
  <si>
    <t>Vận chuyển quặng nguyên khai, đất phủ, đất trụ, đất công nghệ cung độ 4,33 km</t>
  </si>
  <si>
    <t>Vận chuyển quặng nguyên khai, đất phủ, đất trụ, đất công nghệ cung độ 4,34 km</t>
  </si>
  <si>
    <t>Vận chuyển quặng nguyên khai, đất phủ, đất trụ, đất công nghệ cung độ 4,35 km</t>
  </si>
  <si>
    <t>Vận chuyển quặng nguyên khai, đất phủ, đất trụ, đất công nghệ cung độ 4,36 km</t>
  </si>
  <si>
    <t>Vận chuyển quặng nguyên khai, đất phủ, đất trụ, đất công nghệ cung độ 4,37 km</t>
  </si>
  <si>
    <t>Vận chuyển quặng nguyên khai, đất phủ, đất trụ, đất công nghệ cung độ 4,38 km</t>
  </si>
  <si>
    <t>Vận chuyển quặng nguyên khai, đất phủ, đất trụ, đất công nghệ cung độ 4,39 km</t>
  </si>
  <si>
    <t>Vận chuyển quặng nguyên khai, đất phủ, đất trụ, đất công nghệ cung độ 4,4 km</t>
  </si>
  <si>
    <t>Vận chuyển quặng nguyên khai, đất phủ, đất trụ, đất công nghệ cung độ 4,41 km</t>
  </si>
  <si>
    <t>Vận chuyển quặng nguyên khai, đất phủ, đất trụ, đất công nghệ cung độ 4,42 km</t>
  </si>
  <si>
    <t>Vận chuyển quặng nguyên khai, đất phủ, đất trụ, đất công nghệ cung độ 4,43 km</t>
  </si>
  <si>
    <t>Vận chuyển quặng nguyên khai, đất phủ, đất trụ, đất công nghệ cung độ 4,44 km</t>
  </si>
  <si>
    <t>Vận chuyển quặng nguyên khai, đất phủ, đất trụ, đất công nghệ cung độ 4,45 km</t>
  </si>
  <si>
    <t>Vận chuyển quặng nguyên khai, đất phủ, đất trụ, đất công nghệ cung độ 4,46 km</t>
  </si>
  <si>
    <t>Vận chuyển quặng nguyên khai, đất phủ, đất trụ, đất công nghệ cung độ 4,47 km</t>
  </si>
  <si>
    <t>Vận chuyển quặng nguyên khai, đất phủ, đất trụ, đất công nghệ cung độ 4,48 km</t>
  </si>
  <si>
    <t>Vận chuyển quặng nguyên khai, đất phủ, đất trụ, đất công nghệ cung độ 4,49 km</t>
  </si>
  <si>
    <t>Vận chuyển quặng nguyên khai, đất phủ, đất trụ, đất công nghệ cung độ 4,5 km</t>
  </si>
  <si>
    <t>Vận chuyển quặng nguyên khai, đất phủ, đất trụ, đất công nghệ cung độ 4,51 km</t>
  </si>
  <si>
    <t>Vận chuyển quặng nguyên khai, đất phủ, đất trụ, đất công nghệ cung độ 4,52 km</t>
  </si>
  <si>
    <t>Vận chuyển quặng nguyên khai, đất phủ, đất trụ, đất công nghệ cung độ 4,53 km</t>
  </si>
  <si>
    <t>Vận chuyển quặng nguyên khai, đất phủ, đất trụ, đất công nghệ cung độ 4,54 km</t>
  </si>
  <si>
    <t>Vận chuyển quặng nguyên khai, đất phủ, đất trụ, đất công nghệ cung độ 4,55 km</t>
  </si>
  <si>
    <t>Vận chuyển quặng nguyên khai, đất phủ, đất trụ, đất công nghệ cung độ 4,56 km</t>
  </si>
  <si>
    <t>Vận chuyển quặng nguyên khai, đất phủ, đất trụ, đất công nghệ cung độ 4,57 km</t>
  </si>
  <si>
    <t>Vận chuyển quặng nguyên khai, đất phủ, đất trụ, đất công nghệ cung độ 4,58 km</t>
  </si>
  <si>
    <t>Vận chuyển quặng nguyên khai, đất phủ, đất trụ, đất công nghệ cung độ 4,59 km</t>
  </si>
  <si>
    <t>Vận chuyển quặng nguyên khai, đất phủ, đất trụ, đất công nghệ cung độ 4,6 km</t>
  </si>
  <si>
    <t>Vận chuyển quặng nguyên khai, đất phủ, đất trụ, đất công nghệ cung độ 4,61 km</t>
  </si>
  <si>
    <t>Vận chuyển quặng nguyên khai, đất phủ, đất trụ, đất công nghệ cung độ 4,62 km</t>
  </si>
  <si>
    <t>Vận chuyển quặng nguyên khai, đất phủ, đất trụ, đất công nghệ cung độ 4,63 km</t>
  </si>
  <si>
    <t>Vận chuyển quặng nguyên khai, đất phủ, đất trụ, đất công nghệ cung độ 4,64 km</t>
  </si>
  <si>
    <t>Vận chuyển quặng nguyên khai, đất phủ, đất trụ, đất công nghệ cung độ 4,65 km</t>
  </si>
  <si>
    <t>Vận chuyển quặng nguyên khai, đất phủ, đất trụ, đất công nghệ cung độ 4,66 km</t>
  </si>
  <si>
    <t>Vận chuyển quặng nguyên khai, đất phủ, đất trụ, đất công nghệ cung độ 4,67 km</t>
  </si>
  <si>
    <t>Vận chuyển quặng nguyên khai, đất phủ, đất trụ, đất công nghệ cung độ 4,68 km</t>
  </si>
  <si>
    <t>Vận chuyển quặng nguyên khai, đất phủ, đất trụ, đất công nghệ cung độ 4,69 km</t>
  </si>
  <si>
    <t>Vận chuyển quặng nguyên khai, đất phủ, đất trụ, đất công nghệ cung độ 4,7 km</t>
  </si>
  <si>
    <t>Vận chuyển quặng nguyên khai, đất phủ, đất trụ, đất công nghệ cung độ 4,71 km</t>
  </si>
  <si>
    <t>Vận chuyển quặng nguyên khai, đất phủ, đất trụ, đất công nghệ cung độ 4,72 km</t>
  </si>
  <si>
    <t>Vận chuyển quặng nguyên khai, đất phủ, đất trụ, đất công nghệ cung độ 4,73 km</t>
  </si>
  <si>
    <t>Vận chuyển quặng nguyên khai, đất phủ, đất trụ, đất công nghệ cung độ 4,74 km</t>
  </si>
  <si>
    <t>Vận chuyển quặng nguyên khai, đất phủ, đất trụ, đất công nghệ cung độ 4,75 km</t>
  </si>
  <si>
    <t>Vận chuyển quặng nguyên khai, đất phủ, đất trụ, đất công nghệ cung độ 4,76 km</t>
  </si>
  <si>
    <t>Vận chuyển quặng nguyên khai, đất phủ, đất trụ, đất công nghệ cung độ 4,77 km</t>
  </si>
  <si>
    <t>Vận chuyển quặng nguyên khai, đất phủ, đất trụ, đất công nghệ cung độ 4,78 km</t>
  </si>
  <si>
    <t>Vận chuyển quặng nguyên khai, đất phủ, đất trụ, đất công nghệ cung độ 4,79 km</t>
  </si>
  <si>
    <t>Vận chuyển quặng nguyên khai, đất phủ, đất trụ, đất công nghệ cung độ 4,8 km</t>
  </si>
  <si>
    <t>Vận chuyển quặng nguyên khai, đất phủ, đất trụ, đất công nghệ cung độ 4,81 km</t>
  </si>
  <si>
    <t>Vận chuyển quặng nguyên khai, đất phủ, đất trụ, đất công nghệ cung độ 4,82 km</t>
  </si>
  <si>
    <t>Vận chuyển quặng nguyên khai, đất phủ, đất trụ, đất công nghệ cung độ 4,83 km</t>
  </si>
  <si>
    <t>Vận chuyển quặng nguyên khai, đất phủ, đất trụ, đất công nghệ cung độ 4,84 km</t>
  </si>
  <si>
    <t>Vận chuyển quặng nguyên khai, đất phủ, đất trụ, đất công nghệ cung độ 4,85 km</t>
  </si>
  <si>
    <t>Vận chuyển quặng nguyên khai, đất phủ, đất trụ, đất công nghệ cung độ 4,86 km</t>
  </si>
  <si>
    <t>Vận chuyển quặng nguyên khai, đất phủ, đất trụ, đất công nghệ cung độ 4,87 km</t>
  </si>
  <si>
    <t>Vận chuyển quặng nguyên khai, đất phủ, đất trụ, đất công nghệ cung độ 4,88 km</t>
  </si>
  <si>
    <t>Vận chuyển quặng nguyên khai, đất phủ, đất trụ, đất công nghệ cung độ 4,89 km</t>
  </si>
  <si>
    <t>Vận chuyển quặng nguyên khai, đất phủ, đất trụ, đất công nghệ cung độ 4,90 km</t>
  </si>
  <si>
    <t>Vận chuyển quặng nguyên khai, đất phủ, đất trụ, đất công nghệ cung độ 4,91 km</t>
  </si>
  <si>
    <t>Vận chuyển quặng nguyên khai, đất phủ, đất trụ, đất công nghệ cung độ 4,92 km</t>
  </si>
  <si>
    <t>Vận chuyển quặng nguyên khai, đất phủ, đất trụ, đất công nghệ cung độ 4,93 km</t>
  </si>
  <si>
    <t>Vận chuyển quặng nguyên khai, đất phủ, đất trụ, đất công nghệ cung độ 4,94 km</t>
  </si>
  <si>
    <t>Vận chuyển quặng nguyên khai, đất phủ, đất trụ, đất công nghệ cung độ 4,95 km</t>
  </si>
  <si>
    <t>Vận chuyển quặng nguyên khai, đất phủ, đất trụ, đất công nghệ cung độ 4,96 km</t>
  </si>
  <si>
    <t>Vận chuyển quặng nguyên khai, đất phủ, đất trụ, đất công nghệ cung độ 4,97 km</t>
  </si>
  <si>
    <t>Vận chuyển quặng nguyên khai, đất phủ, đất trụ, đất công nghệ cung độ 4,98 km</t>
  </si>
  <si>
    <t>Vận chuyển quặng nguyên khai, đất phủ, đất trụ, đất công nghệ cung độ 4,99 km</t>
  </si>
  <si>
    <t>Vận chuyển quặng nguyên khai, đất phủ, đất trụ, đất công nghệ cung độ 5,0 km</t>
  </si>
  <si>
    <t>Vận chuyển quặng nguyên khai, đất phủ, đất trụ, đất công nghệ cung độ 5,1 km</t>
  </si>
  <si>
    <t>Vận chuyển quặng nguyên khai, đất phủ, đất trụ, đất công nghệ cung độ 5,2 km</t>
  </si>
  <si>
    <t>Vận chuyển quặng nguyên khai, đất phủ, đất trụ, đất công nghệ cung độ 5,21 km</t>
  </si>
  <si>
    <t>Vận chuyển quặng nguyên khai, đất phủ, đất trụ, đất công nghệ cung độ 5,22 km</t>
  </si>
  <si>
    <t>Vận chuyển quặng nguyên khai, đất phủ, đất trụ, đất công nghệ cung độ 5,23 km</t>
  </si>
  <si>
    <t>Vận chuyển quặng nguyên khai, đất phủ, đất trụ, đất công nghệ cung độ 5,24 km</t>
  </si>
  <si>
    <t>Vận chuyển quặng nguyên khai, đất phủ, đất trụ, đất công nghệ cung độ 5,25 km</t>
  </si>
  <si>
    <t>Vận chuyển quặng nguyên khai, đất phủ, đất trụ, đất công nghệ cung độ 5,26 km</t>
  </si>
  <si>
    <t>Vận chuyển quặng nguyên khai, đất phủ, đất trụ, đất công nghệ cung độ 5,27 km</t>
  </si>
  <si>
    <t>Vận chuyển quặng nguyên khai, đất phủ, đất trụ, đất công nghệ cung độ 5,28 km</t>
  </si>
  <si>
    <t>Vận chuyển quặng nguyên khai, đất phủ, đất trụ, đất công nghệ cung độ 5,29 km</t>
  </si>
  <si>
    <t>Vận chuyển quặng nguyên khai, đất phủ, đất trụ, đất công nghệ cung độ 5,3 km</t>
  </si>
  <si>
    <t>Vận chuyển quặng nguyên khai, đất phủ, đất trụ, đất công nghệ cung độ 5,4 km</t>
  </si>
  <si>
    <t>Vận chuyển quặng nguyên khai, đất phủ, đất trụ, đất công nghệ cung độ 5,5 km</t>
  </si>
  <si>
    <t>Vận chuyển quặng nguyên khai, đất phủ, đất trụ, đất công nghệ cung độ 5,6 km</t>
  </si>
  <si>
    <t>Vận chuyển quặng nguyên khai, đất phủ, đất trụ, đất công nghệ cung độ 5,7 km</t>
  </si>
  <si>
    <t>Vận chuyển quặng nguyên khai, đất phủ, đất trụ, đất công nghệ cung độ 5,8 km</t>
  </si>
  <si>
    <t>Vận chuyển quặng nguyên khai, đất phủ, đất trụ, đất công nghệ cung độ 5,9 km</t>
  </si>
  <si>
    <t>Vận chuyển quặng nguyên khai, đất phủ, đất trụ, đất công nghệ cung độ 6,0 km</t>
  </si>
  <si>
    <t>Vận chuyển quặng nguyên khai, đất phủ, đất trụ, đất công nghệ cung độ 6,1 km</t>
  </si>
  <si>
    <t>Vận chuyển quặng nguyên khai, đất phủ, đất trụ, đất công nghệ cung độ 6,2 km</t>
  </si>
  <si>
    <t>Vận chuyển quặng nguyên khai, đất phủ, đất trụ, đất công nghệ cung độ 6,3 km</t>
  </si>
  <si>
    <t>Vận chuyển quặng nguyên khai, đất phủ, đất trụ, đất công nghệ cung độ 6,4 km</t>
  </si>
  <si>
    <t>Vận chuyển quặng nguyên khai, đất phủ, đất trụ, đất công nghệ cung độ 6,5 km</t>
  </si>
  <si>
    <t>Vận chuyển quặng nguyên khai, đất phủ, đất trụ, đất công nghệ cung độ 6,6 km</t>
  </si>
  <si>
    <t>Vận chuyển quặng nguyên khai, đất phủ, đất trụ, đất công nghệ cung độ 6,7 km</t>
  </si>
  <si>
    <t>Vận chuyển quặng nguyên khai, đất phủ, đất trụ, đất công nghệ cung độ 6,8 km</t>
  </si>
  <si>
    <t>Vận chuyển quặng nguyên khai, đất phủ, đất trụ, đất công nghệ cung độ 6,9 km</t>
  </si>
  <si>
    <t>Vận chuyển quặng nguyên khai, đất phủ, đất trụ, đất công nghệ cung độ 7,0 km</t>
  </si>
  <si>
    <t>Vận chuyển quặng nguyên khai, đất phủ, đất trụ, đất công nghệ cung độ 7,1m</t>
  </si>
  <si>
    <t>Vận chuyển quặng nguyên khai, đất phủ, đất trụ, đất công nghệ cung độ 7,2 km</t>
  </si>
  <si>
    <t>Vận chuyển quặng nguyên khai, đất phủ, đất trụ, đất công nghệ cung độ 7,3 km</t>
  </si>
  <si>
    <t>Vận chuyển quặng nguyên khai, đất phủ, đất trụ, đất công nghệ cung độ 7,4 km</t>
  </si>
  <si>
    <t>Vận chuyển quặng nguyên khai, đất phủ, đất trụ, đất công nghệ cung độ 7,5 km</t>
  </si>
  <si>
    <t>Vận chuyển quặng nguyên khai, đất phủ, đất trụ, đất công nghệ cung độ 7,6 km</t>
  </si>
  <si>
    <t>Vận chuyển quặng nguyên khai, đất phủ, đất trụ, đất công nghệ cung độ 7,7 km</t>
  </si>
  <si>
    <t>Vận chuyển quặng nguyên khai, đất phủ, đất trụ, đất công nghệ cung độ 7,8 km</t>
  </si>
  <si>
    <t>Vận chuyển quặng nguyên khai, đất phủ, đất trụ, đất công nghệ cung độ 7,9 km</t>
  </si>
  <si>
    <t>Vận chuyển quặng nguyên khai, đất phủ, đất trụ, đất công nghệ cung độ 8,0 km</t>
  </si>
  <si>
    <t>Mẫu số 11C2 (Đính kèm cùng báo cáo đánh giá)</t>
  </si>
  <si>
    <t xml:space="preserve">BẢNG PHÂN TÍCH CHI TIẾT ĐƠN GIÁ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</si>
</sst>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_(* #,##0_);_(* \(#,##0\);_(* &quot;-&quot;??_);_(@_)"/>
    <numFmt numFmtId="167" formatCode="0.000"/>
    <numFmt numFmtId="168" formatCode="#,##0.000"/>
    <numFmt numFmtId="169" formatCode="0.00000"/>
    <numFmt numFmtId="174" formatCode="#\ ###\ ###"/>
    <numFmt numFmtId="175" formatCode="##,##0"/>
  </numFmts>
  <fonts count="57">
    <font>
      <sz val="12"/>
      <name val=".VnTime"/>
    </font>
    <font>
      <sz val="11"/>
      <color theme="1"/>
      <name val="Calibri"/>
      <family val="2"/>
      <scheme val="minor"/>
    </font>
    <font>
      <sz val="11"/>
      <color theme="1"/>
      <name val="Calibri"/>
      <family val="2"/>
      <scheme val="minor"/>
    </font>
    <font>
      <sz val="11"/>
      <color theme="1"/>
      <name val="Calibri"/>
      <family val="2"/>
      <scheme val="minor"/>
    </font>
    <font>
      <sz val="12"/>
      <name val=".VnTime"/>
      <family val="2"/>
    </font>
    <font>
      <sz val="12"/>
      <name val="Times New Roman"/>
      <family val="1"/>
    </font>
    <font>
      <b/>
      <sz val="12"/>
      <name val="Times New Roman"/>
      <family val="1"/>
    </font>
    <font>
      <sz val="12"/>
      <name val=".VnTime"/>
      <family val="2"/>
    </font>
    <font>
      <b/>
      <sz val="14"/>
      <name val="Times New Roman"/>
      <family val="1"/>
    </font>
    <font>
      <b/>
      <sz val="13"/>
      <name val="Times New Roman"/>
      <family val="1"/>
    </font>
    <font>
      <sz val="13"/>
      <name val="Times New Roman"/>
      <family val="1"/>
    </font>
    <font>
      <sz val="14"/>
      <name val="Times New Roman"/>
      <family val="1"/>
    </font>
    <font>
      <b/>
      <sz val="12"/>
      <color indexed="8"/>
      <name val="Times New Roman"/>
      <family val="1"/>
    </font>
    <font>
      <sz val="10"/>
      <name val="Arial"/>
      <family val="2"/>
      <charset val="163"/>
    </font>
    <font>
      <sz val="8.25"/>
      <name val="Microsoft Sans Serif"/>
      <family val="2"/>
    </font>
    <font>
      <sz val="12"/>
      <name val=".VnTime"/>
      <family val="2"/>
    </font>
    <font>
      <sz val="10"/>
      <name val="Arial"/>
      <family val="2"/>
      <charset val="163"/>
    </font>
    <font>
      <b/>
      <sz val="14"/>
      <color indexed="8"/>
      <name val="Times New Roman"/>
      <family val="1"/>
      <charset val="163"/>
    </font>
    <font>
      <sz val="12"/>
      <color indexed="8"/>
      <name val="Times New Roman"/>
      <family val="1"/>
      <charset val="163"/>
    </font>
    <font>
      <b/>
      <sz val="12"/>
      <color indexed="8"/>
      <name val="Times New Roman"/>
      <family val="1"/>
      <charset val="163"/>
    </font>
    <font>
      <b/>
      <i/>
      <u/>
      <sz val="13"/>
      <name val="Times New Roman"/>
      <family val="1"/>
      <charset val="163"/>
    </font>
    <font>
      <sz val="12"/>
      <color indexed="8"/>
      <name val="Times New Roman"/>
      <family val="1"/>
    </font>
    <font>
      <i/>
      <sz val="13"/>
      <name val="Times New Roman"/>
      <family val="1"/>
    </font>
    <font>
      <i/>
      <sz val="13"/>
      <color indexed="8"/>
      <name val="Times New Roman"/>
      <family val="1"/>
      <charset val="163"/>
    </font>
    <font>
      <b/>
      <sz val="10"/>
      <name val="Arial"/>
      <family val="2"/>
      <charset val="163"/>
    </font>
    <font>
      <sz val="13"/>
      <color indexed="8"/>
      <name val="Times New Roman"/>
      <family val="1"/>
    </font>
    <font>
      <b/>
      <sz val="14"/>
      <color indexed="8"/>
      <name val="Times New Roman"/>
      <family val="1"/>
    </font>
    <font>
      <b/>
      <i/>
      <u/>
      <sz val="13"/>
      <name val="Times New Roman"/>
      <family val="1"/>
    </font>
    <font>
      <sz val="10"/>
      <name val="Times New Roman"/>
      <family val="1"/>
    </font>
    <font>
      <i/>
      <sz val="13"/>
      <color indexed="8"/>
      <name val="Times New Roman"/>
      <family val="1"/>
    </font>
    <font>
      <sz val="12"/>
      <name val=".VnTime"/>
      <family val="2"/>
    </font>
    <font>
      <sz val="12"/>
      <color rgb="FF000000"/>
      <name val="Times New Roman"/>
      <family val="1"/>
    </font>
    <font>
      <b/>
      <sz val="12"/>
      <name val="Cambria"/>
      <family val="1"/>
      <charset val="163"/>
      <scheme val="major"/>
    </font>
    <font>
      <b/>
      <sz val="14"/>
      <color indexed="8"/>
      <name val="Cambria"/>
      <family val="1"/>
      <charset val="163"/>
      <scheme val="major"/>
    </font>
    <font>
      <b/>
      <sz val="16"/>
      <color rgb="FF000000"/>
      <name val="Times New Roman"/>
      <family val="1"/>
    </font>
    <font>
      <b/>
      <sz val="12"/>
      <color rgb="FF000000"/>
      <name val="Times New Roman"/>
      <family val="1"/>
    </font>
    <font>
      <b/>
      <u/>
      <sz val="13"/>
      <name val="Times New Roman"/>
      <family val="1"/>
    </font>
    <font>
      <b/>
      <u/>
      <sz val="12"/>
      <name val="Times New Roman"/>
      <family val="1"/>
    </font>
    <font>
      <b/>
      <sz val="12"/>
      <color theme="1"/>
      <name val="Times New Roman"/>
      <family val="1"/>
    </font>
    <font>
      <b/>
      <sz val="13"/>
      <color rgb="FFFF0000"/>
      <name val="Times New Roman"/>
      <family val="1"/>
    </font>
    <font>
      <b/>
      <sz val="12"/>
      <color rgb="FFFF0000"/>
      <name val="Times New Roman"/>
      <family val="1"/>
    </font>
    <font>
      <sz val="12"/>
      <color rgb="FFFF0000"/>
      <name val=".VnTime"/>
      <family val="2"/>
    </font>
    <font>
      <b/>
      <sz val="16"/>
      <color rgb="FFFF0000"/>
      <name val="Times New Roman"/>
      <family val="1"/>
    </font>
    <font>
      <sz val="12"/>
      <color rgb="FFFF0000"/>
      <name val="Times New Roman"/>
      <family val="1"/>
    </font>
    <font>
      <u/>
      <sz val="12"/>
      <color theme="10"/>
      <name val=".VnTime"/>
      <family val="2"/>
    </font>
    <font>
      <sz val="11"/>
      <name val="Times New Roman"/>
      <family val="1"/>
    </font>
    <font>
      <b/>
      <sz val="11"/>
      <name val="Times New Roman"/>
      <family val="1"/>
    </font>
    <font>
      <sz val="9"/>
      <color indexed="81"/>
      <name val="Tahoma"/>
      <family val="2"/>
    </font>
    <font>
      <sz val="12"/>
      <name val=".VnTime"/>
      <family val="2"/>
    </font>
    <font>
      <sz val="13"/>
      <name val="Times New Roman"/>
      <family val="1"/>
      <charset val="163"/>
    </font>
    <font>
      <sz val="12"/>
      <color theme="1"/>
      <name val="Times New Roman"/>
      <family val="2"/>
      <charset val="163"/>
    </font>
    <font>
      <b/>
      <sz val="14"/>
      <color rgb="FF0432FF"/>
      <name val="Times New Roman"/>
      <family val="1"/>
    </font>
    <font>
      <sz val="14"/>
      <color rgb="FF0070C0"/>
      <name val="Times New Roman"/>
      <family val="1"/>
    </font>
    <font>
      <sz val="12"/>
      <name val=".VnArial"/>
      <family val="2"/>
    </font>
    <font>
      <i/>
      <sz val="11"/>
      <name val="Times New Roman"/>
      <family val="1"/>
    </font>
    <font>
      <i/>
      <sz val="12"/>
      <name val="Times New Roman"/>
      <family val="1"/>
    </font>
    <font>
      <b/>
      <sz val="12"/>
      <color rgb="FF000000"/>
      <name val="TimesNewRomanPS-BoldMT"/>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bgColor rgb="FFD9D9D9"/>
      </patternFill>
    </fill>
  </fills>
  <borders count="26">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s>
  <cellStyleXfs count="28">
    <xf numFmtId="0" fontId="0" fillId="0" borderId="0"/>
    <xf numFmtId="165" fontId="4" fillId="0" borderId="0" applyFont="0" applyFill="0" applyBorder="0" applyAlignment="0" applyProtection="0"/>
    <xf numFmtId="165" fontId="15" fillId="0" borderId="0" applyFont="0" applyFill="0" applyBorder="0" applyAlignment="0" applyProtection="0"/>
    <xf numFmtId="165" fontId="7" fillId="0" borderId="0" applyFont="0" applyFill="0" applyBorder="0" applyAlignment="0" applyProtection="0"/>
    <xf numFmtId="165" fontId="16" fillId="0" borderId="0" applyFont="0" applyFill="0" applyBorder="0" applyAlignment="0" applyProtection="0"/>
    <xf numFmtId="165" fontId="30" fillId="0" borderId="0" applyFont="0" applyFill="0" applyBorder="0" applyAlignment="0" applyProtection="0"/>
    <xf numFmtId="0" fontId="14" fillId="0" borderId="0"/>
    <xf numFmtId="0" fontId="16" fillId="0" borderId="0"/>
    <xf numFmtId="0" fontId="7" fillId="0" borderId="0"/>
    <xf numFmtId="0" fontId="7" fillId="0" borderId="0"/>
    <xf numFmtId="0" fontId="13" fillId="0" borderId="0"/>
    <xf numFmtId="0" fontId="44" fillId="0" borderId="0" applyNumberFormat="0" applyFill="0" applyBorder="0" applyAlignment="0" applyProtection="0"/>
    <xf numFmtId="0" fontId="3"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0" fontId="13" fillId="0" borderId="0"/>
    <xf numFmtId="0" fontId="4" fillId="0" borderId="0"/>
    <xf numFmtId="0" fontId="4" fillId="0" borderId="0"/>
    <xf numFmtId="0" fontId="1" fillId="0" borderId="0"/>
    <xf numFmtId="9" fontId="48" fillId="0" borderId="0" applyFont="0" applyFill="0" applyBorder="0" applyAlignment="0" applyProtection="0"/>
    <xf numFmtId="0" fontId="50" fillId="0" borderId="0"/>
    <xf numFmtId="0" fontId="53" fillId="0" borderId="0"/>
    <xf numFmtId="165" fontId="53" fillId="0" borderId="0" applyFont="0" applyFill="0" applyBorder="0" applyAlignment="0" applyProtection="0"/>
    <xf numFmtId="0" fontId="53" fillId="0" borderId="0"/>
  </cellStyleXfs>
  <cellXfs count="304">
    <xf numFmtId="0" fontId="0" fillId="0" borderId="0" xfId="0"/>
    <xf numFmtId="0" fontId="5" fillId="0" borderId="0" xfId="0" applyFont="1"/>
    <xf numFmtId="0" fontId="5" fillId="0" borderId="0" xfId="0" applyFont="1" applyAlignment="1">
      <alignment vertical="center" wrapText="1"/>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20" fillId="0" borderId="0" xfId="0" applyFont="1" applyAlignment="1">
      <alignment horizontal="right" vertical="center"/>
    </xf>
    <xf numFmtId="0" fontId="13" fillId="0" borderId="0" xfId="10"/>
    <xf numFmtId="0" fontId="18" fillId="0" borderId="1" xfId="10" applyFont="1" applyBorder="1" applyAlignment="1">
      <alignment horizontal="center" vertical="center" wrapText="1"/>
    </xf>
    <xf numFmtId="0" fontId="19" fillId="0" borderId="1" xfId="10" applyFont="1" applyBorder="1" applyAlignment="1">
      <alignment horizontal="center" vertical="center" wrapText="1"/>
    </xf>
    <xf numFmtId="0" fontId="18" fillId="0" borderId="1" xfId="10" applyFont="1" applyBorder="1" applyAlignment="1">
      <alignment horizontal="left" vertical="center" wrapText="1"/>
    </xf>
    <xf numFmtId="3" fontId="18" fillId="0" borderId="1" xfId="10" applyNumberFormat="1" applyFont="1" applyBorder="1" applyAlignment="1">
      <alignment horizontal="right" vertical="center" wrapText="1"/>
    </xf>
    <xf numFmtId="0" fontId="23" fillId="3" borderId="2" xfId="10" applyFont="1" applyFill="1" applyBorder="1" applyAlignment="1">
      <alignment horizontal="center" vertical="center"/>
    </xf>
    <xf numFmtId="0" fontId="24" fillId="0" borderId="0" xfId="10" applyFont="1"/>
    <xf numFmtId="0" fontId="19" fillId="4" borderId="1" xfId="10" applyFont="1" applyFill="1" applyBorder="1" applyAlignment="1">
      <alignment horizontal="center" vertical="center" wrapText="1"/>
    </xf>
    <xf numFmtId="3" fontId="19" fillId="4" borderId="1" xfId="10" applyNumberFormat="1" applyFont="1" applyFill="1" applyBorder="1" applyAlignment="1">
      <alignment horizontal="right" vertical="center" wrapText="1"/>
    </xf>
    <xf numFmtId="0" fontId="19" fillId="4" borderId="1" xfId="10" applyFont="1" applyFill="1" applyBorder="1" applyAlignment="1">
      <alignment horizontal="left" vertical="center" wrapText="1"/>
    </xf>
    <xf numFmtId="0" fontId="18" fillId="4" borderId="1" xfId="10" applyFont="1" applyFill="1" applyBorder="1" applyAlignment="1">
      <alignment horizontal="center" vertical="center" wrapText="1"/>
    </xf>
    <xf numFmtId="3" fontId="18" fillId="4" borderId="1" xfId="10" applyNumberFormat="1" applyFont="1" applyFill="1" applyBorder="1" applyAlignment="1">
      <alignment horizontal="right" vertical="center" wrapText="1"/>
    </xf>
    <xf numFmtId="0" fontId="13" fillId="4" borderId="3" xfId="10" applyFill="1" applyBorder="1"/>
    <xf numFmtId="165" fontId="18" fillId="0" borderId="1" xfId="10" applyNumberFormat="1" applyFont="1" applyBorder="1" applyAlignment="1">
      <alignment horizontal="right" vertical="center" wrapText="1"/>
    </xf>
    <xf numFmtId="165" fontId="18" fillId="4" borderId="1" xfId="10" applyNumberFormat="1" applyFont="1" applyFill="1" applyBorder="1" applyAlignment="1">
      <alignment horizontal="right" vertical="center" wrapText="1"/>
    </xf>
    <xf numFmtId="0" fontId="23" fillId="3" borderId="2" xfId="10" applyFont="1" applyFill="1" applyBorder="1" applyAlignment="1">
      <alignment horizontal="right" vertical="center"/>
    </xf>
    <xf numFmtId="0" fontId="5" fillId="0" borderId="0" xfId="0" applyFont="1" applyAlignment="1">
      <alignment horizontal="center" vertical="center" wrapText="1"/>
    </xf>
    <xf numFmtId="0" fontId="5" fillId="0" borderId="0" xfId="0" applyFont="1" applyAlignment="1">
      <alignment wrapText="1"/>
    </xf>
    <xf numFmtId="0" fontId="7" fillId="0" borderId="0" xfId="0" applyFont="1"/>
    <xf numFmtId="0" fontId="2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9" fillId="0" borderId="5"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vertical="center" wrapText="1"/>
    </xf>
    <xf numFmtId="0" fontId="9" fillId="0" borderId="5" xfId="0" applyFont="1" applyBorder="1" applyAlignment="1">
      <alignment horizontal="center" vertical="center" wrapText="1"/>
    </xf>
    <xf numFmtId="0" fontId="21" fillId="0" borderId="5" xfId="0" applyFont="1" applyBorder="1" applyAlignment="1">
      <alignment horizontal="center" vertical="center" wrapText="1"/>
    </xf>
    <xf numFmtId="4" fontId="25" fillId="3" borderId="5" xfId="10" applyNumberFormat="1" applyFont="1" applyFill="1" applyBorder="1" applyAlignment="1">
      <alignment horizontal="right" vertical="center" wrapText="1"/>
    </xf>
    <xf numFmtId="0" fontId="22" fillId="0" borderId="0" xfId="0" applyFont="1" applyAlignment="1">
      <alignment horizontal="center" vertical="center"/>
    </xf>
    <xf numFmtId="4" fontId="21" fillId="0" borderId="1" xfId="0" applyNumberFormat="1" applyFont="1" applyBorder="1" applyAlignment="1">
      <alignment horizontal="right" vertical="center" wrapText="1"/>
    </xf>
    <xf numFmtId="0" fontId="21" fillId="0" borderId="5" xfId="0" applyFont="1" applyBorder="1" applyAlignment="1">
      <alignment horizontal="left" vertical="center" wrapText="1"/>
    </xf>
    <xf numFmtId="0" fontId="28" fillId="0" borderId="0" xfId="10" applyFont="1" applyAlignment="1">
      <alignment vertical="center"/>
    </xf>
    <xf numFmtId="4" fontId="28" fillId="0" borderId="0" xfId="10" applyNumberFormat="1" applyFont="1" applyAlignment="1">
      <alignment vertical="center"/>
    </xf>
    <xf numFmtId="4" fontId="27" fillId="0" borderId="0" xfId="0" applyNumberFormat="1" applyFont="1" applyAlignment="1">
      <alignment horizontal="right" vertical="center"/>
    </xf>
    <xf numFmtId="4" fontId="28" fillId="0" borderId="0" xfId="10" applyNumberFormat="1" applyFont="1" applyAlignment="1">
      <alignment horizontal="right" vertical="center"/>
    </xf>
    <xf numFmtId="0" fontId="21" fillId="0" borderId="6" xfId="0" applyFont="1" applyBorder="1" applyAlignment="1">
      <alignment horizontal="center" vertical="center" wrapText="1"/>
    </xf>
    <xf numFmtId="4" fontId="21" fillId="0" borderId="7" xfId="0" applyNumberFormat="1" applyFont="1" applyBorder="1" applyAlignment="1">
      <alignment horizontal="right" vertical="center" wrapText="1"/>
    </xf>
    <xf numFmtId="3" fontId="31" fillId="0" borderId="5" xfId="0" applyNumberFormat="1" applyFont="1" applyBorder="1" applyAlignment="1">
      <alignment horizontal="right" vertical="center" wrapText="1"/>
    </xf>
    <xf numFmtId="4" fontId="12" fillId="0" borderId="8" xfId="0" applyNumberFormat="1" applyFont="1" applyBorder="1" applyAlignment="1">
      <alignment horizontal="right" vertical="center" wrapText="1"/>
    </xf>
    <xf numFmtId="167" fontId="31" fillId="0" borderId="5" xfId="0" applyNumberFormat="1" applyFont="1" applyBorder="1" applyAlignment="1">
      <alignment horizontal="right" vertical="center" wrapText="1"/>
    </xf>
    <xf numFmtId="166" fontId="5" fillId="0" borderId="0" xfId="1" applyNumberFormat="1" applyFont="1" applyAlignment="1">
      <alignment vertical="center"/>
    </xf>
    <xf numFmtId="166" fontId="5" fillId="0" borderId="0" xfId="1" applyNumberFormat="1" applyFont="1"/>
    <xf numFmtId="0" fontId="6"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justify" vertical="center" wrapText="1"/>
    </xf>
    <xf numFmtId="0" fontId="5" fillId="0" borderId="10" xfId="0" quotePrefix="1" applyFont="1" applyBorder="1" applyAlignment="1">
      <alignment horizontal="center" vertical="center" wrapText="1"/>
    </xf>
    <xf numFmtId="0" fontId="5" fillId="0" borderId="10" xfId="0" quotePrefix="1" applyFont="1" applyBorder="1" applyAlignment="1">
      <alignment horizontal="justify" vertical="center" wrapText="1"/>
    </xf>
    <xf numFmtId="0" fontId="5" fillId="0" borderId="10" xfId="0" quotePrefix="1" applyFont="1" applyBorder="1" applyAlignment="1">
      <alignment horizontal="left" vertical="center" wrapText="1"/>
    </xf>
    <xf numFmtId="0" fontId="11" fillId="3" borderId="0" xfId="0" applyFont="1" applyFill="1" applyAlignment="1">
      <alignment vertical="center"/>
    </xf>
    <xf numFmtId="0" fontId="10" fillId="3" borderId="0" xfId="0" applyFont="1" applyFill="1" applyAlignment="1">
      <alignment vertical="center"/>
    </xf>
    <xf numFmtId="0" fontId="8" fillId="0" borderId="0" xfId="0" applyFont="1" applyAlignment="1">
      <alignment vertical="center"/>
    </xf>
    <xf numFmtId="0" fontId="10" fillId="0" borderId="10" xfId="0" applyFont="1" applyBorder="1" applyAlignment="1">
      <alignment horizontal="justify" vertical="center" wrapText="1"/>
    </xf>
    <xf numFmtId="0" fontId="9" fillId="0" borderId="10" xfId="0" applyFont="1" applyBorder="1" applyAlignment="1">
      <alignment horizontal="center" vertical="center" wrapText="1"/>
    </xf>
    <xf numFmtId="0" fontId="10" fillId="0" borderId="10" xfId="0" quotePrefix="1" applyFont="1" applyBorder="1" applyAlignment="1">
      <alignment vertical="center" wrapText="1"/>
    </xf>
    <xf numFmtId="0" fontId="10" fillId="0" borderId="10" xfId="0" applyFont="1" applyBorder="1" applyAlignment="1">
      <alignment horizontal="center" vertical="center" wrapText="1"/>
    </xf>
    <xf numFmtId="0" fontId="10" fillId="0" borderId="10" xfId="0" quotePrefix="1" applyFont="1" applyBorder="1" applyAlignment="1">
      <alignment horizontal="justify" vertical="center" wrapText="1"/>
    </xf>
    <xf numFmtId="166" fontId="5" fillId="0" borderId="0" xfId="0" applyNumberFormat="1" applyFont="1"/>
    <xf numFmtId="3" fontId="5" fillId="0" borderId="0" xfId="0" applyNumberFormat="1" applyFont="1"/>
    <xf numFmtId="0" fontId="8" fillId="0" borderId="0" xfId="0" applyFont="1" applyAlignment="1">
      <alignment horizontal="center" vertical="center"/>
    </xf>
    <xf numFmtId="0" fontId="5" fillId="0" borderId="10" xfId="0" applyFont="1" applyBorder="1" applyAlignment="1">
      <alignment horizontal="left" vertical="center" wrapText="1"/>
    </xf>
    <xf numFmtId="0" fontId="10" fillId="0" borderId="10" xfId="0" applyFont="1" applyBorder="1" applyAlignment="1">
      <alignment horizontal="left" vertical="center" wrapText="1"/>
    </xf>
    <xf numFmtId="0" fontId="9" fillId="0" borderId="10" xfId="0" applyFont="1" applyBorder="1" applyAlignment="1">
      <alignment horizontal="left" vertical="center"/>
    </xf>
    <xf numFmtId="0" fontId="11" fillId="0" borderId="0" xfId="0" applyFont="1" applyAlignment="1">
      <alignment horizontal="left" vertical="center"/>
    </xf>
    <xf numFmtId="0" fontId="6" fillId="0" borderId="10" xfId="0" applyFont="1" applyBorder="1" applyAlignment="1">
      <alignment horizontal="left" vertical="center" wrapText="1"/>
    </xf>
    <xf numFmtId="0" fontId="10" fillId="0" borderId="10" xfId="0" quotePrefix="1" applyFont="1" applyBorder="1" applyAlignment="1">
      <alignment horizontal="left" vertical="center" wrapText="1"/>
    </xf>
    <xf numFmtId="0" fontId="11" fillId="4" borderId="0" xfId="0" applyFont="1" applyFill="1" applyAlignment="1">
      <alignment vertical="center" wrapText="1"/>
    </xf>
    <xf numFmtId="0" fontId="9" fillId="0" borderId="0" xfId="0" applyFont="1" applyAlignment="1">
      <alignment horizontal="left" vertical="center"/>
    </xf>
    <xf numFmtId="0" fontId="10" fillId="3" borderId="10" xfId="0" applyFont="1" applyFill="1" applyBorder="1" applyAlignment="1">
      <alignment horizontal="left" vertical="center" wrapText="1"/>
    </xf>
    <xf numFmtId="0" fontId="9" fillId="0" borderId="11" xfId="0" applyFont="1" applyBorder="1" applyAlignment="1">
      <alignment horizontal="justify" vertical="center" wrapText="1"/>
    </xf>
    <xf numFmtId="0" fontId="34" fillId="5" borderId="10" xfId="0" applyFont="1" applyFill="1" applyBorder="1" applyAlignment="1">
      <alignment horizontal="center" vertical="center" wrapText="1"/>
    </xf>
    <xf numFmtId="0" fontId="6" fillId="0" borderId="11" xfId="0" quotePrefix="1" applyFont="1" applyBorder="1" applyAlignment="1">
      <alignment horizontal="center" vertical="center" wrapText="1"/>
    </xf>
    <xf numFmtId="0" fontId="6" fillId="0" borderId="10" xfId="0" quotePrefix="1" applyFont="1" applyBorder="1" applyAlignment="1">
      <alignment horizontal="center" vertical="center" wrapText="1"/>
    </xf>
    <xf numFmtId="0" fontId="11" fillId="3" borderId="0" xfId="0" applyFont="1" applyFill="1" applyAlignment="1">
      <alignment horizontal="center" vertical="center"/>
    </xf>
    <xf numFmtId="0" fontId="31" fillId="0" borderId="10" xfId="0" applyFont="1" applyBorder="1" applyAlignment="1">
      <alignment horizontal="center" vertical="center" wrapText="1"/>
    </xf>
    <xf numFmtId="0" fontId="11" fillId="3" borderId="0" xfId="0" applyFont="1" applyFill="1" applyAlignment="1">
      <alignment horizontal="left" vertical="center"/>
    </xf>
    <xf numFmtId="0" fontId="11" fillId="3" borderId="0" xfId="0" applyFont="1" applyFill="1" applyAlignment="1">
      <alignment horizontal="right" vertical="center"/>
    </xf>
    <xf numFmtId="0" fontId="11" fillId="3" borderId="0" xfId="0" applyFont="1" applyFill="1" applyAlignment="1">
      <alignment horizontal="right"/>
    </xf>
    <xf numFmtId="0" fontId="11" fillId="3" borderId="0" xfId="0" applyFont="1" applyFill="1"/>
    <xf numFmtId="0" fontId="0" fillId="3" borderId="0" xfId="0" applyFill="1"/>
    <xf numFmtId="0" fontId="31" fillId="3"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5" fillId="5" borderId="10" xfId="0" applyFont="1" applyFill="1" applyBorder="1" applyAlignment="1">
      <alignment horizontal="center" vertical="center" wrapText="1"/>
    </xf>
    <xf numFmtId="0" fontId="35" fillId="3" borderId="10" xfId="0" applyFont="1" applyFill="1" applyBorder="1" applyAlignment="1">
      <alignment horizontal="center" vertical="center" wrapText="1"/>
    </xf>
    <xf numFmtId="0" fontId="35" fillId="3" borderId="10" xfId="0" applyFont="1" applyFill="1" applyBorder="1" applyAlignment="1">
      <alignment horizontal="left" vertical="center" wrapText="1"/>
    </xf>
    <xf numFmtId="0" fontId="35" fillId="3" borderId="11" xfId="0" applyFont="1" applyFill="1" applyBorder="1" applyAlignment="1">
      <alignment horizontal="left" vertical="center" wrapText="1"/>
    </xf>
    <xf numFmtId="0" fontId="36" fillId="0" borderId="0" xfId="0" applyFont="1" applyAlignment="1">
      <alignment horizontal="right" vertical="center"/>
    </xf>
    <xf numFmtId="0" fontId="10" fillId="0" borderId="10" xfId="0" applyFont="1" applyBorder="1" applyAlignment="1">
      <alignment horizontal="center" vertical="center"/>
    </xf>
    <xf numFmtId="0" fontId="10" fillId="0" borderId="10" xfId="0" applyFont="1" applyBorder="1" applyAlignment="1">
      <alignment vertical="center" wrapText="1"/>
    </xf>
    <xf numFmtId="168" fontId="10" fillId="0" borderId="10" xfId="0" applyNumberFormat="1" applyFont="1" applyBorder="1" applyAlignment="1">
      <alignment vertical="center"/>
    </xf>
    <xf numFmtId="4" fontId="11" fillId="0" borderId="0" xfId="0" applyNumberFormat="1" applyFont="1"/>
    <xf numFmtId="0" fontId="10" fillId="0" borderId="11" xfId="0" applyFont="1" applyBorder="1" applyAlignment="1">
      <alignment horizontal="center" vertical="center"/>
    </xf>
    <xf numFmtId="0" fontId="10" fillId="0" borderId="11" xfId="0" applyFont="1" applyBorder="1" applyAlignment="1">
      <alignment vertical="center" wrapText="1"/>
    </xf>
    <xf numFmtId="0" fontId="8" fillId="3" borderId="0" xfId="8" applyFont="1" applyFill="1" applyAlignment="1">
      <alignment horizontal="center" vertical="center" wrapText="1"/>
    </xf>
    <xf numFmtId="0" fontId="10" fillId="3" borderId="0" xfId="0" applyFont="1" applyFill="1" applyAlignment="1">
      <alignment horizontal="left" vertical="center" wrapText="1"/>
    </xf>
    <xf numFmtId="0" fontId="9" fillId="0" borderId="10" xfId="0" applyFont="1" applyBorder="1" applyAlignment="1">
      <alignment horizontal="center" vertical="center"/>
    </xf>
    <xf numFmtId="0" fontId="5" fillId="0" borderId="0" xfId="10" applyFont="1" applyAlignment="1">
      <alignment vertical="center" wrapText="1"/>
    </xf>
    <xf numFmtId="0" fontId="5" fillId="0" borderId="0" xfId="10" applyFont="1" applyAlignment="1">
      <alignment horizontal="left" vertical="center" wrapText="1"/>
    </xf>
    <xf numFmtId="0" fontId="5" fillId="0" borderId="0" xfId="10" applyFont="1" applyAlignment="1">
      <alignment horizontal="right" vertical="center" wrapText="1"/>
    </xf>
    <xf numFmtId="0" fontId="21" fillId="0" borderId="0" xfId="10" applyFont="1" applyAlignment="1">
      <alignment vertical="center" wrapText="1"/>
    </xf>
    <xf numFmtId="0" fontId="21" fillId="0" borderId="0" xfId="10" applyFont="1" applyAlignment="1">
      <alignment horizontal="left" vertical="center" wrapText="1"/>
    </xf>
    <xf numFmtId="0" fontId="6" fillId="0" borderId="0" xfId="10" applyFont="1" applyAlignment="1">
      <alignment vertical="center" wrapText="1"/>
    </xf>
    <xf numFmtId="0" fontId="31" fillId="0" borderId="10" xfId="0" applyFont="1" applyBorder="1" applyAlignment="1">
      <alignment horizontal="center" vertical="center"/>
    </xf>
    <xf numFmtId="0" fontId="31" fillId="0" borderId="10" xfId="0" applyFont="1" applyBorder="1" applyAlignment="1">
      <alignment vertical="center"/>
    </xf>
    <xf numFmtId="3" fontId="31" fillId="0" borderId="10" xfId="0" applyNumberFormat="1" applyFont="1" applyBorder="1" applyAlignment="1" applyProtection="1">
      <alignment horizontal="right" vertical="center"/>
      <protection locked="0"/>
    </xf>
    <xf numFmtId="2" fontId="5" fillId="0" borderId="0" xfId="10" applyNumberFormat="1" applyFont="1" applyAlignment="1">
      <alignment horizontal="center" vertical="center" wrapText="1"/>
    </xf>
    <xf numFmtId="4" fontId="5" fillId="0" borderId="0" xfId="10" applyNumberFormat="1" applyFont="1" applyAlignment="1">
      <alignment horizontal="right" vertical="center" wrapText="1"/>
    </xf>
    <xf numFmtId="168" fontId="5" fillId="0" borderId="0" xfId="1" applyNumberFormat="1" applyFont="1" applyFill="1" applyAlignment="1">
      <alignment vertical="center" wrapText="1"/>
    </xf>
    <xf numFmtId="0" fontId="5" fillId="0" borderId="0" xfId="10" applyFont="1" applyAlignment="1">
      <alignment horizontal="center" vertical="center" wrapText="1"/>
    </xf>
    <xf numFmtId="0" fontId="9" fillId="3" borderId="0" xfId="0" applyFont="1" applyFill="1" applyAlignment="1">
      <alignment vertical="center"/>
    </xf>
    <xf numFmtId="0" fontId="39" fillId="3" borderId="0" xfId="0" applyFont="1" applyFill="1" applyAlignment="1">
      <alignment vertical="center"/>
    </xf>
    <xf numFmtId="0" fontId="41" fillId="0" borderId="0" xfId="0" applyFont="1"/>
    <xf numFmtId="0" fontId="4" fillId="0" borderId="0" xfId="0" applyFont="1"/>
    <xf numFmtId="0" fontId="0" fillId="0" borderId="10" xfId="0" applyBorder="1"/>
    <xf numFmtId="0" fontId="0" fillId="3" borderId="10" xfId="0" applyFill="1" applyBorder="1"/>
    <xf numFmtId="0" fontId="34" fillId="0" borderId="10" xfId="0" applyFont="1" applyBorder="1" applyAlignment="1">
      <alignment horizontal="center" vertical="center" wrapText="1"/>
    </xf>
    <xf numFmtId="0" fontId="42" fillId="0" borderId="11" xfId="0" applyFont="1" applyBorder="1" applyAlignment="1">
      <alignment horizontal="left" vertical="center" wrapText="1"/>
    </xf>
    <xf numFmtId="0" fontId="0" fillId="0" borderId="11" xfId="0" applyBorder="1"/>
    <xf numFmtId="0" fontId="44" fillId="0" borderId="0" xfId="11"/>
    <xf numFmtId="0" fontId="0" fillId="0" borderId="10" xfId="0" applyBorder="1" applyAlignment="1">
      <alignment vertical="center"/>
    </xf>
    <xf numFmtId="169" fontId="0" fillId="0" borderId="0" xfId="0" applyNumberFormat="1"/>
    <xf numFmtId="168" fontId="35" fillId="3" borderId="11" xfId="1" applyNumberFormat="1" applyFont="1" applyFill="1" applyBorder="1" applyAlignment="1">
      <alignment horizontal="right" vertical="center" wrapText="1"/>
    </xf>
    <xf numFmtId="168" fontId="10" fillId="0" borderId="11" xfId="0" applyNumberFormat="1" applyFont="1" applyBorder="1" applyAlignment="1">
      <alignment vertical="center"/>
    </xf>
    <xf numFmtId="0" fontId="38" fillId="3" borderId="10" xfId="0" applyFont="1" applyFill="1" applyBorder="1" applyAlignment="1" applyProtection="1">
      <alignment horizontal="center" vertical="center" wrapText="1"/>
      <protection locked="0"/>
    </xf>
    <xf numFmtId="168" fontId="35" fillId="3" borderId="10" xfId="1" applyNumberFormat="1" applyFont="1" applyFill="1" applyBorder="1" applyAlignment="1">
      <alignment horizontal="center" vertical="center" wrapText="1"/>
    </xf>
    <xf numFmtId="0" fontId="31" fillId="0" borderId="10" xfId="12" applyFont="1" applyBorder="1" applyAlignment="1">
      <alignment vertical="center" wrapText="1"/>
    </xf>
    <xf numFmtId="0" fontId="45" fillId="0" borderId="0" xfId="0" applyFont="1" applyAlignment="1">
      <alignment vertical="center"/>
    </xf>
    <xf numFmtId="0" fontId="49"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10" fillId="0" borderId="0" xfId="0" applyFont="1" applyAlignment="1">
      <alignment horizontal="center" vertical="center"/>
    </xf>
    <xf numFmtId="0" fontId="35" fillId="0" borderId="10" xfId="21" applyFont="1" applyBorder="1" applyAlignment="1">
      <alignment horizontal="center" vertical="center"/>
    </xf>
    <xf numFmtId="0" fontId="31" fillId="0" borderId="10" xfId="21" applyFont="1" applyBorder="1" applyAlignment="1">
      <alignment horizontal="center" vertical="center"/>
    </xf>
    <xf numFmtId="0" fontId="31" fillId="0" borderId="10" xfId="0" applyFont="1" applyBorder="1" applyAlignment="1">
      <alignment horizontal="center"/>
    </xf>
    <xf numFmtId="175" fontId="31" fillId="0" borderId="10" xfId="21" applyNumberFormat="1" applyFont="1" applyBorder="1" applyProtection="1">
      <protection locked="0"/>
    </xf>
    <xf numFmtId="175" fontId="35" fillId="0" borderId="10" xfId="21" applyNumberFormat="1" applyFont="1" applyBorder="1" applyProtection="1">
      <protection locked="0"/>
    </xf>
    <xf numFmtId="0" fontId="35" fillId="0" borderId="10" xfId="21" applyFont="1" applyBorder="1" applyAlignment="1">
      <alignment wrapText="1"/>
    </xf>
    <xf numFmtId="0" fontId="31" fillId="0" borderId="10" xfId="21" applyFont="1" applyBorder="1" applyAlignment="1">
      <alignment wrapText="1"/>
    </xf>
    <xf numFmtId="0" fontId="49" fillId="0" borderId="0" xfId="0" applyFont="1" applyAlignment="1">
      <alignment vertical="center" wrapText="1"/>
    </xf>
    <xf numFmtId="0" fontId="6" fillId="0" borderId="12" xfId="0" applyFont="1" applyBorder="1" applyAlignment="1">
      <alignment horizontal="center" vertical="center" wrapText="1"/>
    </xf>
    <xf numFmtId="0" fontId="6" fillId="0" borderId="10" xfId="0" applyFont="1" applyBorder="1" applyAlignment="1">
      <alignment horizontal="left" vertical="center"/>
    </xf>
    <xf numFmtId="0" fontId="45" fillId="3" borderId="0" xfId="0" applyFont="1" applyFill="1" applyAlignment="1">
      <alignment vertical="center"/>
    </xf>
    <xf numFmtId="4" fontId="37" fillId="0" borderId="0" xfId="0" applyNumberFormat="1" applyFont="1" applyAlignment="1">
      <alignment vertical="center" wrapText="1"/>
    </xf>
    <xf numFmtId="0" fontId="45" fillId="3" borderId="0" xfId="0" applyFont="1" applyFill="1" applyAlignment="1">
      <alignment vertical="center" wrapText="1"/>
    </xf>
    <xf numFmtId="0" fontId="54" fillId="3" borderId="0" xfId="0" applyFont="1" applyFill="1" applyAlignment="1">
      <alignment vertical="center"/>
    </xf>
    <xf numFmtId="0" fontId="5" fillId="3" borderId="10" xfId="27" applyFont="1" applyFill="1" applyBorder="1" applyAlignment="1">
      <alignment horizontal="right" vertical="center"/>
    </xf>
    <xf numFmtId="164" fontId="5" fillId="3" borderId="10" xfId="27" applyNumberFormat="1" applyFont="1" applyFill="1" applyBorder="1" applyAlignment="1">
      <alignment horizontal="right" vertical="center"/>
    </xf>
    <xf numFmtId="0" fontId="5" fillId="3" borderId="11" xfId="27" applyFont="1" applyFill="1" applyBorder="1" applyAlignment="1">
      <alignment horizontal="right" vertical="center"/>
    </xf>
    <xf numFmtId="164" fontId="5" fillId="3" borderId="11" xfId="27" applyNumberFormat="1" applyFont="1" applyFill="1" applyBorder="1" applyAlignment="1">
      <alignment horizontal="right" vertical="center"/>
    </xf>
    <xf numFmtId="2" fontId="46" fillId="3" borderId="0" xfId="0" applyNumberFormat="1" applyFont="1" applyFill="1" applyAlignment="1">
      <alignment vertical="center"/>
    </xf>
    <xf numFmtId="0" fontId="55" fillId="3" borderId="10" xfId="27" applyFont="1" applyFill="1" applyBorder="1" applyAlignment="1">
      <alignment horizontal="right" vertical="center"/>
    </xf>
    <xf numFmtId="164" fontId="55" fillId="3" borderId="10" xfId="27" applyNumberFormat="1" applyFont="1" applyFill="1" applyBorder="1" applyAlignment="1">
      <alignment horizontal="right" vertical="center"/>
    </xf>
    <xf numFmtId="0" fontId="6" fillId="3" borderId="10" xfId="27" applyFont="1" applyFill="1" applyBorder="1" applyAlignment="1">
      <alignment horizontal="center" vertical="center" wrapText="1"/>
    </xf>
    <xf numFmtId="0" fontId="5" fillId="3" borderId="10" xfId="27" quotePrefix="1" applyFont="1" applyFill="1" applyBorder="1" applyAlignment="1">
      <alignment horizontal="center" vertical="center"/>
    </xf>
    <xf numFmtId="0" fontId="5" fillId="3" borderId="10" xfId="27" applyFont="1" applyFill="1" applyBorder="1" applyAlignment="1">
      <alignment vertical="center" wrapText="1"/>
    </xf>
    <xf numFmtId="0" fontId="5" fillId="3" borderId="10" xfId="27" applyFont="1" applyFill="1" applyBorder="1" applyAlignment="1">
      <alignment horizontal="center" vertical="center" wrapText="1"/>
    </xf>
    <xf numFmtId="164" fontId="5" fillId="3" borderId="10" xfId="27" applyNumberFormat="1" applyFont="1" applyFill="1" applyBorder="1" applyAlignment="1">
      <alignment vertical="center"/>
    </xf>
    <xf numFmtId="0" fontId="55" fillId="3" borderId="10" xfId="27" quotePrefix="1" applyFont="1" applyFill="1" applyBorder="1" applyAlignment="1">
      <alignment horizontal="center" vertical="center"/>
    </xf>
    <xf numFmtId="0" fontId="55" fillId="3" borderId="10" xfId="27" applyFont="1" applyFill="1" applyBorder="1" applyAlignment="1">
      <alignment vertical="center" wrapText="1"/>
    </xf>
    <xf numFmtId="0" fontId="55" fillId="3" borderId="10" xfId="27" applyFont="1" applyFill="1" applyBorder="1" applyAlignment="1">
      <alignment horizontal="center" vertical="center" wrapText="1"/>
    </xf>
    <xf numFmtId="164" fontId="55" fillId="3" borderId="10" xfId="27" applyNumberFormat="1" applyFont="1" applyFill="1" applyBorder="1" applyAlignment="1">
      <alignment vertical="center"/>
    </xf>
    <xf numFmtId="0" fontId="5" fillId="3" borderId="10" xfId="27" applyFont="1" applyFill="1" applyBorder="1" applyAlignment="1">
      <alignment horizontal="center" vertical="center"/>
    </xf>
    <xf numFmtId="0" fontId="5" fillId="3" borderId="11" xfId="27" applyFont="1" applyFill="1" applyBorder="1" applyAlignment="1">
      <alignment horizontal="center" vertical="center"/>
    </xf>
    <xf numFmtId="0" fontId="5" fillId="3" borderId="11" xfId="27" applyFont="1" applyFill="1" applyBorder="1" applyAlignment="1">
      <alignment vertical="center" wrapText="1"/>
    </xf>
    <xf numFmtId="164" fontId="5" fillId="3" borderId="11" xfId="27" applyNumberFormat="1" applyFont="1" applyFill="1" applyBorder="1" applyAlignment="1">
      <alignment vertical="center"/>
    </xf>
    <xf numFmtId="0" fontId="5" fillId="3" borderId="10" xfId="27" quotePrefix="1" applyFont="1" applyFill="1" applyBorder="1" applyAlignment="1">
      <alignment horizontal="center" vertical="center" wrapText="1"/>
    </xf>
    <xf numFmtId="0" fontId="6" fillId="3" borderId="10" xfId="27" applyFont="1" applyFill="1" applyBorder="1" applyAlignment="1">
      <alignment horizontal="left" vertical="center" wrapText="1"/>
    </xf>
    <xf numFmtId="0" fontId="5" fillId="3" borderId="10" xfId="27" applyFont="1" applyFill="1" applyBorder="1" applyAlignment="1">
      <alignment horizontal="right" vertical="center" wrapText="1"/>
    </xf>
    <xf numFmtId="3" fontId="5" fillId="3" borderId="10" xfId="27" quotePrefix="1" applyNumberFormat="1" applyFont="1" applyFill="1" applyBorder="1" applyAlignment="1">
      <alignment horizontal="center" vertical="center"/>
    </xf>
    <xf numFmtId="0" fontId="5" fillId="3" borderId="10" xfId="27" applyFont="1" applyFill="1" applyBorder="1" applyAlignment="1">
      <alignment horizontal="left" vertical="center" wrapText="1"/>
    </xf>
    <xf numFmtId="3" fontId="5" fillId="3" borderId="10" xfId="27" applyNumberFormat="1" applyFont="1" applyFill="1" applyBorder="1" applyAlignment="1">
      <alignment horizontal="right" vertical="center"/>
    </xf>
    <xf numFmtId="9" fontId="5" fillId="3" borderId="10" xfId="23" applyFont="1" applyFill="1" applyBorder="1" applyAlignment="1">
      <alignment horizontal="right" vertical="center"/>
    </xf>
    <xf numFmtId="3" fontId="5" fillId="3" borderId="10" xfId="27" applyNumberFormat="1" applyFont="1" applyFill="1" applyBorder="1" applyAlignment="1">
      <alignment horizontal="center" vertical="center"/>
    </xf>
    <xf numFmtId="3" fontId="5" fillId="3" borderId="10" xfId="27" quotePrefix="1" applyNumberFormat="1" applyFont="1" applyFill="1" applyBorder="1" applyAlignment="1">
      <alignment horizontal="center" vertical="center" wrapText="1"/>
    </xf>
    <xf numFmtId="3" fontId="55" fillId="3" borderId="10" xfId="27" quotePrefix="1" applyNumberFormat="1" applyFont="1" applyFill="1" applyBorder="1" applyAlignment="1">
      <alignment horizontal="center" vertical="center"/>
    </xf>
    <xf numFmtId="0" fontId="55" fillId="3" borderId="10" xfId="27" applyFont="1" applyFill="1" applyBorder="1" applyAlignment="1">
      <alignment horizontal="center" vertical="center"/>
    </xf>
    <xf numFmtId="3" fontId="55" fillId="3" borderId="10" xfId="27" applyNumberFormat="1" applyFont="1" applyFill="1" applyBorder="1" applyAlignment="1">
      <alignment horizontal="right" vertical="center"/>
    </xf>
    <xf numFmtId="9" fontId="55" fillId="3" borderId="10" xfId="23" applyFont="1" applyFill="1" applyBorder="1" applyAlignment="1">
      <alignment horizontal="right" vertical="center"/>
    </xf>
    <xf numFmtId="3" fontId="55" fillId="3" borderId="10" xfId="27" quotePrefix="1" applyNumberFormat="1" applyFont="1" applyFill="1" applyBorder="1" applyAlignment="1">
      <alignment horizontal="center" vertical="center" wrapText="1"/>
    </xf>
    <xf numFmtId="3" fontId="5" fillId="3" borderId="11" xfId="27" quotePrefix="1" applyNumberFormat="1" applyFont="1" applyFill="1" applyBorder="1" applyAlignment="1">
      <alignment horizontal="center" vertical="center"/>
    </xf>
    <xf numFmtId="3" fontId="5" fillId="3" borderId="11" xfId="27" applyNumberFormat="1" applyFont="1" applyFill="1" applyBorder="1" applyAlignment="1">
      <alignment horizontal="right" vertical="center"/>
    </xf>
    <xf numFmtId="9" fontId="5" fillId="3" borderId="11" xfId="23" applyFont="1" applyFill="1" applyBorder="1" applyAlignment="1">
      <alignment horizontal="right" vertical="center"/>
    </xf>
    <xf numFmtId="0" fontId="6" fillId="3" borderId="10" xfId="27" applyFont="1" applyFill="1" applyBorder="1" applyAlignment="1">
      <alignment horizontal="center" vertical="center"/>
    </xf>
    <xf numFmtId="0" fontId="6" fillId="3" borderId="10" xfId="27" applyFont="1" applyFill="1" applyBorder="1" applyAlignment="1">
      <alignment vertical="center" wrapText="1"/>
    </xf>
    <xf numFmtId="164" fontId="6" fillId="3" borderId="10" xfId="27" applyNumberFormat="1" applyFont="1" applyFill="1" applyBorder="1" applyAlignment="1">
      <alignment vertical="center"/>
    </xf>
    <xf numFmtId="0" fontId="6" fillId="0" borderId="12" xfId="24" applyFont="1" applyBorder="1" applyAlignment="1">
      <alignment horizontal="center" vertical="center" wrapText="1"/>
    </xf>
    <xf numFmtId="3" fontId="6" fillId="0" borderId="10" xfId="0" applyNumberFormat="1" applyFont="1" applyBorder="1" applyAlignment="1">
      <alignment horizontal="left" vertical="center"/>
    </xf>
    <xf numFmtId="3" fontId="6" fillId="0" borderId="10" xfId="0" applyNumberFormat="1" applyFont="1" applyBorder="1" applyAlignment="1">
      <alignment horizontal="right" vertical="center"/>
    </xf>
    <xf numFmtId="0" fontId="5" fillId="0" borderId="10" xfId="0" applyFont="1" applyBorder="1" applyAlignment="1">
      <alignment horizontal="center" vertical="center"/>
    </xf>
    <xf numFmtId="3" fontId="5" fillId="0" borderId="10" xfId="0" applyNumberFormat="1" applyFont="1" applyBorder="1" applyAlignment="1">
      <alignment horizontal="right" vertical="center" wrapText="1"/>
    </xf>
    <xf numFmtId="0" fontId="6" fillId="0" borderId="10" xfId="0" applyFont="1" applyBorder="1" applyAlignment="1">
      <alignment horizontal="center" vertical="center"/>
    </xf>
    <xf numFmtId="3" fontId="6" fillId="0" borderId="10" xfId="0" applyNumberFormat="1" applyFont="1" applyBorder="1" applyAlignment="1">
      <alignment horizontal="right" vertical="center" wrapText="1"/>
    </xf>
    <xf numFmtId="174" fontId="5" fillId="0" borderId="10" xfId="25" applyNumberFormat="1" applyFont="1" applyBorder="1" applyAlignment="1">
      <alignment horizontal="center" vertical="center" wrapText="1"/>
    </xf>
    <xf numFmtId="3" fontId="5" fillId="0" borderId="10" xfId="25" applyNumberFormat="1" applyFont="1" applyBorder="1" applyAlignment="1">
      <alignment horizontal="right" vertical="center" wrapText="1"/>
    </xf>
    <xf numFmtId="174" fontId="5" fillId="0" borderId="11" xfId="25" applyNumberFormat="1" applyFont="1" applyBorder="1" applyAlignment="1">
      <alignment horizontal="center" vertical="center" wrapText="1"/>
    </xf>
    <xf numFmtId="0" fontId="56" fillId="0" borderId="11" xfId="0" applyFont="1" applyBorder="1" applyAlignment="1">
      <alignment vertical="center" wrapText="1"/>
    </xf>
    <xf numFmtId="0" fontId="5" fillId="0" borderId="11" xfId="25" applyFont="1" applyBorder="1" applyAlignment="1">
      <alignment vertical="center" wrapText="1"/>
    </xf>
    <xf numFmtId="3" fontId="5" fillId="0" borderId="11" xfId="26" applyNumberFormat="1" applyFont="1" applyFill="1" applyBorder="1" applyAlignment="1">
      <alignment vertical="center" wrapText="1"/>
    </xf>
    <xf numFmtId="3" fontId="5" fillId="0" borderId="11" xfId="25" applyNumberFormat="1" applyFont="1" applyBorder="1" applyAlignment="1">
      <alignment vertical="center" wrapText="1"/>
    </xf>
    <xf numFmtId="3" fontId="6" fillId="0" borderId="11" xfId="0" applyNumberFormat="1" applyFont="1" applyBorder="1" applyAlignment="1">
      <alignment horizontal="right" vertical="center" wrapText="1"/>
    </xf>
    <xf numFmtId="166" fontId="11" fillId="0" borderId="0" xfId="1" applyNumberFormat="1" applyFont="1" applyAlignment="1">
      <alignment vertical="center"/>
    </xf>
    <xf numFmtId="166" fontId="6" fillId="0" borderId="10" xfId="1" applyNumberFormat="1" applyFont="1" applyBorder="1" applyAlignment="1">
      <alignment horizontal="right" vertical="center"/>
    </xf>
    <xf numFmtId="166" fontId="51" fillId="0" borderId="0" xfId="1" applyNumberFormat="1" applyFont="1" applyAlignment="1">
      <alignment vertical="center"/>
    </xf>
    <xf numFmtId="166" fontId="52" fillId="0" borderId="0" xfId="1" applyNumberFormat="1" applyFont="1" applyAlignment="1">
      <alignment vertical="center"/>
    </xf>
    <xf numFmtId="166" fontId="6" fillId="0" borderId="10" xfId="1" applyNumberFormat="1" applyFont="1" applyBorder="1" applyAlignment="1">
      <alignment horizontal="right" vertical="center" wrapText="1"/>
    </xf>
    <xf numFmtId="166" fontId="8" fillId="0" borderId="0" xfId="1" applyNumberFormat="1" applyFont="1" applyAlignment="1">
      <alignment vertical="center"/>
    </xf>
    <xf numFmtId="166" fontId="6" fillId="0" borderId="11" xfId="1" applyNumberFormat="1" applyFont="1" applyBorder="1" applyAlignment="1">
      <alignment horizontal="right" vertical="center" wrapText="1"/>
    </xf>
    <xf numFmtId="4" fontId="37" fillId="0" borderId="0" xfId="0" applyNumberFormat="1" applyFont="1" applyAlignment="1">
      <alignment horizontal="center" vertical="center" wrapText="1"/>
    </xf>
    <xf numFmtId="0" fontId="26" fillId="0" borderId="0" xfId="10" applyFont="1" applyAlignment="1">
      <alignment horizontal="center" vertical="center" wrapText="1"/>
    </xf>
    <xf numFmtId="0" fontId="8" fillId="0" borderId="0" xfId="0" applyFont="1" applyAlignment="1">
      <alignment horizontal="center" vertical="center"/>
    </xf>
    <xf numFmtId="0" fontId="9" fillId="0" borderId="11" xfId="0" applyFont="1" applyBorder="1" applyAlignment="1">
      <alignment horizontal="center" vertical="center" wrapText="1"/>
    </xf>
    <xf numFmtId="0" fontId="11" fillId="0" borderId="0" xfId="0" applyFont="1" applyAlignment="1">
      <alignment horizontal="center" vertical="center"/>
    </xf>
    <xf numFmtId="0" fontId="6" fillId="5" borderId="10" xfId="0" applyFont="1" applyFill="1" applyBorder="1" applyAlignment="1">
      <alignment horizontal="center" vertical="center" wrapText="1"/>
    </xf>
    <xf numFmtId="4" fontId="37" fillId="0" borderId="0" xfId="0" applyNumberFormat="1" applyFont="1" applyAlignment="1">
      <alignment horizontal="right" vertical="center" wrapText="1"/>
    </xf>
    <xf numFmtId="2" fontId="8" fillId="3" borderId="0" xfId="0" applyNumberFormat="1" applyFont="1" applyFill="1" applyAlignment="1">
      <alignment horizontal="center" vertical="center" wrapText="1"/>
    </xf>
    <xf numFmtId="2" fontId="9" fillId="3" borderId="0" xfId="0" applyNumberFormat="1" applyFont="1" applyFill="1" applyAlignment="1">
      <alignment horizontal="left" vertical="center" wrapText="1"/>
    </xf>
    <xf numFmtId="0" fontId="6" fillId="3" borderId="12" xfId="27" applyFont="1" applyFill="1" applyBorder="1" applyAlignment="1">
      <alignment horizontal="center" vertical="center" wrapText="1"/>
    </xf>
    <xf numFmtId="0" fontId="6" fillId="3" borderId="10" xfId="27" applyFont="1" applyFill="1" applyBorder="1" applyAlignment="1">
      <alignment horizontal="center" vertical="center" wrapText="1"/>
    </xf>
    <xf numFmtId="0" fontId="6" fillId="0" borderId="12" xfId="0" applyFont="1" applyBorder="1" applyAlignment="1">
      <alignment horizontal="left" vertical="center" wrapText="1"/>
    </xf>
    <xf numFmtId="0" fontId="12" fillId="0" borderId="0" xfId="10" applyFont="1" applyAlignment="1">
      <alignment horizontal="center" vertical="center" wrapText="1"/>
    </xf>
    <xf numFmtId="0" fontId="12" fillId="0" borderId="12" xfId="10" applyFont="1" applyBorder="1" applyAlignment="1">
      <alignment horizontal="left" vertical="center" wrapText="1"/>
    </xf>
    <xf numFmtId="0" fontId="35" fillId="3" borderId="11" xfId="0" applyFont="1" applyFill="1" applyBorder="1" applyAlignment="1">
      <alignment horizontal="left" vertical="center" wrapText="1"/>
    </xf>
    <xf numFmtId="0" fontId="11" fillId="3" borderId="0" xfId="0" applyFont="1" applyFill="1" applyAlignment="1">
      <alignment horizontal="center" vertical="center"/>
    </xf>
    <xf numFmtId="0" fontId="35" fillId="3" borderId="22" xfId="0" applyFont="1" applyFill="1" applyBorder="1" applyAlignment="1">
      <alignment horizontal="left" vertical="center" wrapText="1"/>
    </xf>
    <xf numFmtId="0" fontId="35" fillId="3" borderId="24" xfId="0" applyFont="1" applyFill="1" applyBorder="1" applyAlignment="1">
      <alignment horizontal="left" vertical="center" wrapText="1"/>
    </xf>
    <xf numFmtId="0" fontId="35" fillId="3" borderId="23" xfId="0" applyFont="1" applyFill="1" applyBorder="1" applyAlignment="1">
      <alignment horizontal="left" vertical="center" wrapText="1"/>
    </xf>
    <xf numFmtId="0" fontId="8" fillId="3" borderId="15" xfId="0" applyFont="1" applyFill="1" applyBorder="1" applyAlignment="1">
      <alignment horizontal="center" vertical="center"/>
    </xf>
    <xf numFmtId="0" fontId="35" fillId="3" borderId="10" xfId="0" applyFont="1" applyFill="1" applyBorder="1" applyAlignment="1">
      <alignment horizontal="center" vertical="center" wrapText="1"/>
    </xf>
    <xf numFmtId="0" fontId="5" fillId="3" borderId="10" xfId="0" applyFont="1" applyFill="1" applyBorder="1" applyAlignment="1">
      <alignment horizontal="justify" vertical="center" wrapText="1"/>
    </xf>
    <xf numFmtId="0" fontId="31" fillId="3" borderId="10" xfId="0" applyFont="1" applyFill="1" applyBorder="1" applyAlignment="1">
      <alignment horizontal="justify" vertical="center" wrapText="1"/>
    </xf>
    <xf numFmtId="0" fontId="5" fillId="3" borderId="10" xfId="0" applyFont="1" applyFill="1" applyBorder="1" applyAlignment="1">
      <alignment horizontal="left" vertical="center" wrapText="1"/>
    </xf>
    <xf numFmtId="0" fontId="35" fillId="3" borderId="10" xfId="0" applyFont="1" applyFill="1" applyBorder="1" applyAlignment="1">
      <alignment horizontal="left" vertical="center" wrapText="1"/>
    </xf>
    <xf numFmtId="0" fontId="9" fillId="3" borderId="0" xfId="0" applyFont="1" applyFill="1" applyAlignment="1">
      <alignment horizontal="right" vertical="center"/>
    </xf>
    <xf numFmtId="0" fontId="31" fillId="3" borderId="10" xfId="0" applyFont="1" applyFill="1" applyBorder="1" applyAlignment="1">
      <alignment horizontal="center" vertical="center" wrapText="1"/>
    </xf>
    <xf numFmtId="0" fontId="31" fillId="3" borderId="10" xfId="0" quotePrefix="1" applyFont="1" applyFill="1" applyBorder="1" applyAlignment="1">
      <alignment horizontal="justify" vertical="center" wrapText="1"/>
    </xf>
    <xf numFmtId="0" fontId="4" fillId="3" borderId="10" xfId="0" applyFont="1" applyFill="1" applyBorder="1"/>
    <xf numFmtId="0" fontId="5" fillId="3" borderId="10" xfId="0" applyFont="1" applyFill="1" applyBorder="1" applyAlignment="1">
      <alignment horizontal="center" vertical="center" wrapText="1"/>
    </xf>
    <xf numFmtId="0" fontId="34" fillId="3" borderId="0" xfId="0" applyFont="1" applyFill="1" applyAlignment="1">
      <alignment horizontal="center" vertical="center"/>
    </xf>
    <xf numFmtId="0" fontId="35" fillId="3" borderId="12" xfId="0" applyFont="1" applyFill="1" applyBorder="1" applyAlignment="1">
      <alignment horizontal="left" vertical="center" wrapText="1"/>
    </xf>
    <xf numFmtId="0" fontId="35" fillId="5" borderId="10"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0" fillId="3" borderId="0" xfId="0" applyFill="1"/>
    <xf numFmtId="0" fontId="11" fillId="0" borderId="0" xfId="0" applyFont="1" applyAlignment="1">
      <alignment horizontal="center" vertical="center" wrapText="1"/>
    </xf>
    <xf numFmtId="0" fontId="22" fillId="0" borderId="9"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center" vertical="center"/>
    </xf>
    <xf numFmtId="0" fontId="8" fillId="0" borderId="15" xfId="0" applyFont="1" applyBorder="1" applyAlignment="1">
      <alignment horizontal="center" vertical="center"/>
    </xf>
    <xf numFmtId="0" fontId="34" fillId="0" borderId="22" xfId="0" applyFont="1" applyBorder="1" applyAlignment="1">
      <alignment horizontal="left" vertical="center" wrapText="1"/>
    </xf>
    <xf numFmtId="0" fontId="34" fillId="0" borderId="24" xfId="0" applyFont="1" applyBorder="1" applyAlignment="1">
      <alignment horizontal="left" vertical="center" wrapText="1"/>
    </xf>
    <xf numFmtId="0" fontId="34" fillId="0" borderId="23" xfId="0" applyFont="1" applyBorder="1" applyAlignment="1">
      <alignment horizontal="left" vertical="center" wrapText="1"/>
    </xf>
    <xf numFmtId="0" fontId="34" fillId="0" borderId="11" xfId="0" applyFont="1" applyBorder="1" applyAlignment="1">
      <alignment horizontal="left" vertical="center" wrapText="1"/>
    </xf>
    <xf numFmtId="0" fontId="34" fillId="0" borderId="11" xfId="0" applyFont="1" applyBorder="1" applyAlignment="1">
      <alignment horizontal="center" vertical="center" wrapText="1"/>
    </xf>
    <xf numFmtId="0" fontId="31" fillId="0" borderId="10" xfId="0" applyFont="1" applyBorder="1" applyAlignment="1">
      <alignment horizontal="center" vertical="center" wrapText="1"/>
    </xf>
    <xf numFmtId="0" fontId="5" fillId="0" borderId="25"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3" fillId="0" borderId="25" xfId="0" applyFont="1" applyBorder="1" applyAlignment="1">
      <alignment horizontal="left" vertical="center" wrapText="1"/>
    </xf>
    <xf numFmtId="0" fontId="43" fillId="0" borderId="13" xfId="0" applyFont="1" applyBorder="1" applyAlignment="1">
      <alignment horizontal="left" vertical="center" wrapText="1"/>
    </xf>
    <xf numFmtId="0" fontId="43" fillId="0" borderId="14" xfId="0" applyFont="1" applyBorder="1" applyAlignment="1">
      <alignment horizontal="left" vertical="center" wrapText="1"/>
    </xf>
    <xf numFmtId="0" fontId="5" fillId="0" borderId="10" xfId="0" applyFont="1" applyBorder="1" applyAlignment="1">
      <alignment horizontal="justify" vertical="center" wrapText="1"/>
    </xf>
    <xf numFmtId="0" fontId="0" fillId="0" borderId="10" xfId="0" applyBorder="1"/>
    <xf numFmtId="0" fontId="34" fillId="0" borderId="10" xfId="0" applyFont="1" applyBorder="1" applyAlignment="1">
      <alignment horizontal="center" vertical="center" wrapText="1"/>
    </xf>
    <xf numFmtId="0" fontId="34" fillId="0" borderId="5" xfId="0" applyFont="1" applyBorder="1" applyAlignment="1">
      <alignment horizontal="center" vertical="center"/>
    </xf>
    <xf numFmtId="0" fontId="34" fillId="0" borderId="12" xfId="0" applyFont="1" applyBorder="1" applyAlignment="1">
      <alignment horizontal="left" vertical="center" wrapText="1"/>
    </xf>
    <xf numFmtId="0" fontId="34" fillId="5" borderId="10" xfId="0" applyFont="1" applyFill="1" applyBorder="1" applyAlignment="1">
      <alignment horizontal="center" vertical="center" wrapText="1"/>
    </xf>
    <xf numFmtId="0" fontId="40" fillId="5" borderId="10" xfId="0" applyFont="1" applyFill="1" applyBorder="1" applyAlignment="1">
      <alignment horizontal="center" vertical="center" wrapText="1"/>
    </xf>
    <xf numFmtId="0" fontId="42" fillId="5" borderId="10" xfId="0" applyFont="1" applyFill="1" applyBorder="1" applyAlignment="1">
      <alignment horizontal="center" vertical="center" wrapText="1"/>
    </xf>
    <xf numFmtId="0" fontId="22" fillId="0" borderId="0" xfId="0" applyFont="1" applyAlignment="1">
      <alignment horizontal="center" vertical="center"/>
    </xf>
    <xf numFmtId="0" fontId="8" fillId="0" borderId="0" xfId="0" applyFont="1" applyAlignment="1">
      <alignment horizontal="center" vertical="center" wrapText="1"/>
    </xf>
    <xf numFmtId="0" fontId="26" fillId="3" borderId="0" xfId="10" applyFont="1" applyFill="1" applyAlignment="1">
      <alignment horizontal="center" vertical="center" wrapText="1"/>
    </xf>
    <xf numFmtId="0" fontId="29" fillId="3" borderId="2" xfId="10" applyFont="1" applyFill="1" applyBorder="1" applyAlignment="1">
      <alignment horizontal="center" vertical="center"/>
    </xf>
    <xf numFmtId="0" fontId="26" fillId="2" borderId="0" xfId="10" applyFont="1" applyFill="1" applyAlignment="1">
      <alignment horizontal="center" vertical="center"/>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32" fillId="0" borderId="4" xfId="10" applyFont="1" applyBorder="1" applyAlignment="1">
      <alignment horizontal="center" vertical="center" wrapText="1"/>
    </xf>
    <xf numFmtId="0" fontId="32" fillId="0" borderId="8" xfId="10" applyFont="1" applyBorder="1" applyAlignment="1">
      <alignment horizontal="center" vertical="center" wrapText="1"/>
    </xf>
    <xf numFmtId="0" fontId="33" fillId="2" borderId="0" xfId="10" applyFont="1" applyFill="1" applyAlignment="1">
      <alignment horizontal="center" vertical="top"/>
    </xf>
    <xf numFmtId="0" fontId="17" fillId="3" borderId="0" xfId="10" applyFont="1" applyFill="1" applyAlignment="1">
      <alignment horizontal="center" vertical="center"/>
    </xf>
    <xf numFmtId="0" fontId="23" fillId="3" borderId="0" xfId="10" applyFont="1" applyFill="1" applyAlignment="1">
      <alignment horizontal="center" vertical="center"/>
    </xf>
    <xf numFmtId="0" fontId="19" fillId="4" borderId="1" xfId="10" applyFont="1" applyFill="1" applyBorder="1" applyAlignment="1">
      <alignment horizontal="center" vertical="center" wrapText="1"/>
    </xf>
    <xf numFmtId="0" fontId="19" fillId="3" borderId="1" xfId="10" applyFont="1" applyFill="1" applyBorder="1" applyAlignment="1">
      <alignment horizontal="center" vertical="center" wrapText="1"/>
    </xf>
    <xf numFmtId="0" fontId="19" fillId="0" borderId="1" xfId="10" applyFont="1" applyBorder="1" applyAlignment="1">
      <alignment horizontal="center" vertical="center" wrapText="1"/>
    </xf>
  </cellXfs>
  <cellStyles count="28">
    <cellStyle name="Comma" xfId="1" builtinId="3"/>
    <cellStyle name="Comma 12 6" xfId="26" xr:uid="{A969D245-469B-4C88-8594-8F9323EB8E13}"/>
    <cellStyle name="Comma 2" xfId="2" xr:uid="{00000000-0005-0000-0000-000001000000}"/>
    <cellStyle name="Comma 2 2" xfId="3" xr:uid="{00000000-0005-0000-0000-000002000000}"/>
    <cellStyle name="Comma 2 2 2" xfId="16" xr:uid="{9B59A4AA-ED63-426B-B569-5605BE200509}"/>
    <cellStyle name="Comma 2 3" xfId="15" xr:uid="{32C128DD-FBA6-41DF-9C3C-D06E7F7F270D}"/>
    <cellStyle name="Comma 3" xfId="4" xr:uid="{00000000-0005-0000-0000-000003000000}"/>
    <cellStyle name="Comma 3 2" xfId="17" xr:uid="{A9524A4F-750C-4252-B66A-61EBFCF95B79}"/>
    <cellStyle name="Comma 4" xfId="5" xr:uid="{00000000-0005-0000-0000-000004000000}"/>
    <cellStyle name="Comma 4 2" xfId="18" xr:uid="{6D4435BA-E791-4F37-95FB-8A3D77016C81}"/>
    <cellStyle name="Comma 5" xfId="14" xr:uid="{2B81432C-B23A-4C06-AC6C-AE62CD125B18}"/>
    <cellStyle name="Hyperlink" xfId="11" builtinId="8"/>
    <cellStyle name="Normal" xfId="0" builtinId="0"/>
    <cellStyle name="Normal 12" xfId="24" xr:uid="{2683D677-E492-4192-B431-676BC12ABBA1}"/>
    <cellStyle name="Normal 12 2" xfId="27" xr:uid="{1F978EE2-E948-4AC2-97FB-60F64E165364}"/>
    <cellStyle name="Normal 2" xfId="6" xr:uid="{00000000-0005-0000-0000-000006000000}"/>
    <cellStyle name="Normal 2 2" xfId="25" xr:uid="{5DB2C656-290A-44F9-BBF1-CD82C2B4C037}"/>
    <cellStyle name="Normal 3" xfId="7" xr:uid="{00000000-0005-0000-0000-000007000000}"/>
    <cellStyle name="Normal 3 2" xfId="19" xr:uid="{03291BC3-2A0D-4F52-8A05-72A420A87105}"/>
    <cellStyle name="Normal 3 3" xfId="8" xr:uid="{00000000-0005-0000-0000-000008000000}"/>
    <cellStyle name="Normal 3 3 2" xfId="20" xr:uid="{CF0B1282-A92D-409C-ABC7-59F4B35E2727}"/>
    <cellStyle name="Normal 4" xfId="9" xr:uid="{00000000-0005-0000-0000-000009000000}"/>
    <cellStyle name="Normal 4 2" xfId="21" xr:uid="{8476B5BC-675B-41E3-B188-334BACAD12FE}"/>
    <cellStyle name="Normal 5" xfId="12" xr:uid="{94D961C3-902F-4FF6-BF92-AFA07CB6D249}"/>
    <cellStyle name="Normal 6" xfId="10" xr:uid="{00000000-0005-0000-0000-00000A000000}"/>
    <cellStyle name="Normal 7" xfId="13" xr:uid="{A0C2003B-223C-405F-B927-5F3331650E22}"/>
    <cellStyle name="Normal 8" xfId="22" xr:uid="{E8B3A103-46B9-4AC0-BB14-75C19602AEFD}"/>
    <cellStyle name="Percent" xfId="23" builtinId="5"/>
  </cellStyles>
  <dxfs count="2">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hu&#234;%20Ngo&#224;i\2024\52.%20Khai%20th&#225;c%202025\H&#432;ng%20Quang\gi&#225;%20d&#7921;%20th&#7847;u%20g&#7917;i.xlsx" TargetMode="External"/><Relationship Id="rId1" Type="http://schemas.openxmlformats.org/officeDocument/2006/relationships/externalLinkPath" Target="file:///E:\Thu&#234;%20Ngo&#224;i\2024\52.%20Khai%20th&#225;c%202025\H&#432;ng%20Quang\gi&#225;%20d&#7921;%20th&#7847;u%20g&#7917;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iá gói 1"/>
      <sheetName val="CĐ khác gói 1"/>
      <sheetName val="PT đơn giá 1"/>
      <sheetName val="giá gói 2"/>
      <sheetName val="CĐ khác gói 2"/>
      <sheetName val="PT đơn giá 2"/>
    </sheetNames>
    <sheetDataSet>
      <sheetData sheetId="0"/>
      <sheetData sheetId="1"/>
      <sheetData sheetId="2">
        <row r="7">
          <cell r="I7">
            <v>4329</v>
          </cell>
        </row>
        <row r="8">
          <cell r="I8">
            <v>4940</v>
          </cell>
        </row>
        <row r="9">
          <cell r="I9">
            <v>6077</v>
          </cell>
        </row>
        <row r="10">
          <cell r="I10">
            <v>6077</v>
          </cell>
        </row>
        <row r="11">
          <cell r="I11">
            <v>18251</v>
          </cell>
        </row>
        <row r="13">
          <cell r="I13">
            <v>3367</v>
          </cell>
        </row>
        <row r="14">
          <cell r="I14">
            <v>3367</v>
          </cell>
        </row>
        <row r="15">
          <cell r="I15">
            <v>3367</v>
          </cell>
        </row>
        <row r="16">
          <cell r="I16">
            <v>3367</v>
          </cell>
        </row>
        <row r="17">
          <cell r="I17">
            <v>3367</v>
          </cell>
        </row>
        <row r="18">
          <cell r="I18">
            <v>3367</v>
          </cell>
        </row>
        <row r="22">
          <cell r="I22">
            <v>12471</v>
          </cell>
        </row>
        <row r="42">
          <cell r="I42">
            <v>9622</v>
          </cell>
        </row>
        <row r="48">
          <cell r="I48">
            <v>9154</v>
          </cell>
        </row>
        <row r="461">
          <cell r="I461">
            <v>4735</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kenhrao.com/tin-dang/may-sieu-am-duong-han-dakota-dfx-625.133667/" TargetMode="External"/><Relationship Id="rId1" Type="http://schemas.openxmlformats.org/officeDocument/2006/relationships/hyperlink" Target="https://thietbidiencamtay.com/may-han-co-weldcom-bx1-500"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316C1-DB72-4174-BFCD-0EC14CD36385}">
  <sheetPr codeName="Sheet1"/>
  <dimension ref="A1"/>
  <sheetViews>
    <sheetView showGridLines="0" defaultGridColor="0" view="pageBreakPreview" colorId="0" workbookViewId="0">
      <pane activePane="bottomRight" state="frozenSplit"/>
    </sheetView>
  </sheetViews>
  <sheetFormatPr defaultRowHeight="1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
  <sheetViews>
    <sheetView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
  <sheetViews>
    <sheetView workbookViewId="0"/>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dimension ref="A1"/>
  <sheetViews>
    <sheetView workbookViewId="0"/>
  </sheetViews>
  <sheetFormatPr defaultRowHeight="1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dimension ref="A1"/>
  <sheetViews>
    <sheetView workbookViewId="0"/>
  </sheetViews>
  <sheetFormatPr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dimension ref="A1"/>
  <sheetViews>
    <sheetView workbookViewId="0"/>
  </sheetViews>
  <sheetFormatPr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dimension ref="A1"/>
  <sheetViews>
    <sheetView workbookViewId="0"/>
  </sheetViews>
  <sheetFormatPr defaultRowHeight="1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4"/>
  <dimension ref="A1"/>
  <sheetViews>
    <sheetView workbookViewId="0"/>
  </sheetViews>
  <sheetFormatPr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dimension ref="A1"/>
  <sheetViews>
    <sheetView workbookViewId="0"/>
  </sheetViews>
  <sheetFormatPr defaultRowHeight="1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E50F3-1829-4615-9DB8-C793E6D57581}">
  <sheetPr codeName="Sheet6"/>
  <dimension ref="A1"/>
  <sheetViews>
    <sheetView workbookViewId="0"/>
  </sheetViews>
  <sheetFormatPr defaultRowHeight="1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dimension ref="A1"/>
  <sheetViews>
    <sheetView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
  <sheetViews>
    <sheetView workbookViewId="0"/>
  </sheetViews>
  <sheetFormatPr defaultRowHeight="1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A1"/>
  <sheetViews>
    <sheetView workbookViewId="0"/>
  </sheetViews>
  <sheetFormatPr defaultRowHeight="1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A1"/>
  <sheetViews>
    <sheetView workbookViewId="0"/>
  </sheetViews>
  <sheetFormatPr defaultRowHeight="1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4"/>
  <dimension ref="A1"/>
  <sheetViews>
    <sheetView workbookViewId="0"/>
  </sheetViews>
  <sheetFormatPr defaultRowHeight="1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5"/>
  <dimension ref="A1"/>
  <sheetViews>
    <sheetView workbookViewId="0"/>
  </sheetViews>
  <sheetFormatPr defaultRowHeight="1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6"/>
  <dimension ref="A1"/>
  <sheetViews>
    <sheetView workbookViewId="0"/>
  </sheetViews>
  <sheetFormatPr defaultRowHeight="1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dimension ref="A1"/>
  <sheetViews>
    <sheetView workbookViewId="0"/>
  </sheetViews>
  <sheetFormatPr defaultRowHeight="1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8"/>
  <dimension ref="A1"/>
  <sheetViews>
    <sheetView workbookViewId="0"/>
  </sheetViews>
  <sheetFormatPr defaultRowHeight="1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9"/>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
  <sheetViews>
    <sheetView workbookViewId="0"/>
  </sheetViews>
  <sheetFormatPr defaultRowHeight="1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dimension ref="A1"/>
  <sheetViews>
    <sheetView workbookViewId="0"/>
  </sheetViews>
  <sheetFormatPr defaultRowHeight="1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dimension ref="A1"/>
  <sheetViews>
    <sheetView workbookViewId="0"/>
  </sheetViews>
  <sheetFormatPr defaultRowHeight="1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2"/>
  <dimension ref="A1"/>
  <sheetViews>
    <sheetView workbookViewId="0"/>
  </sheetViews>
  <sheetFormatPr defaultRowHeight="1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3"/>
  <dimension ref="A1"/>
  <sheetViews>
    <sheetView workbookViewId="0"/>
  </sheetViews>
  <sheetFormatPr defaultRowHeight="1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4"/>
  <dimension ref="A1"/>
  <sheetViews>
    <sheetView workbookViewId="0"/>
  </sheetViews>
  <sheetFormatPr defaultRowHeight="1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5"/>
  <dimension ref="A1"/>
  <sheetViews>
    <sheetView workbookViewId="0"/>
  </sheetViews>
  <sheetFormatPr defaultRowHeight="1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
  <sheetViews>
    <sheetView workbookViewId="0"/>
  </sheetViews>
  <sheetFormatPr defaultRowHeight="1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66FA-4127-4CA7-9CB8-48B69592AE53}">
  <sheetPr>
    <pageSetUpPr fitToPage="1"/>
  </sheetPr>
  <dimension ref="A1:K22"/>
  <sheetViews>
    <sheetView workbookViewId="0">
      <selection activeCell="J6" sqref="J6"/>
    </sheetView>
  </sheetViews>
  <sheetFormatPr defaultColWidth="8.08984375" defaultRowHeight="16.8"/>
  <cols>
    <col min="1" max="1" width="4.6328125" style="136" customWidth="1"/>
    <col min="2" max="2" width="41.90625" style="144" customWidth="1"/>
    <col min="3" max="3" width="25.36328125" style="133" customWidth="1"/>
    <col min="4" max="4" width="10.26953125" style="133" customWidth="1"/>
    <col min="5" max="5" width="8.453125" style="133" customWidth="1"/>
    <col min="6" max="6" width="8.453125" style="133" hidden="1" customWidth="1"/>
    <col min="7" max="7" width="9.90625" style="133" customWidth="1"/>
    <col min="8" max="8" width="18.453125" style="133" customWidth="1"/>
    <col min="9" max="9" width="12.36328125" style="133" bestFit="1" customWidth="1"/>
    <col min="10" max="10" width="21.08984375" style="133" bestFit="1" customWidth="1"/>
    <col min="11" max="11" width="19.36328125" style="133" bestFit="1" customWidth="1"/>
    <col min="12" max="16384" width="8.08984375" style="133"/>
  </cols>
  <sheetData>
    <row r="1" spans="1:11" s="102" customFormat="1" ht="19.2" customHeight="1">
      <c r="B1" s="103"/>
      <c r="C1" s="114"/>
      <c r="D1" s="213" t="s">
        <v>474</v>
      </c>
      <c r="E1" s="213"/>
      <c r="F1" s="213"/>
      <c r="G1" s="213"/>
      <c r="H1" s="213"/>
    </row>
    <row r="2" spans="1:11" s="102" customFormat="1" ht="21" customHeight="1">
      <c r="A2" s="214" t="s">
        <v>29</v>
      </c>
      <c r="B2" s="214"/>
      <c r="C2" s="214"/>
      <c r="D2" s="214"/>
      <c r="E2" s="214"/>
      <c r="F2" s="214"/>
      <c r="G2" s="214"/>
      <c r="H2" s="105"/>
    </row>
    <row r="3" spans="1:11" ht="46.8">
      <c r="A3" s="191" t="s">
        <v>0</v>
      </c>
      <c r="B3" s="191" t="s">
        <v>25</v>
      </c>
      <c r="C3" s="145" t="s">
        <v>26</v>
      </c>
      <c r="D3" s="145" t="s">
        <v>305</v>
      </c>
      <c r="E3" s="145" t="s">
        <v>21</v>
      </c>
      <c r="F3" s="145" t="s">
        <v>453</v>
      </c>
      <c r="G3" s="145" t="s">
        <v>306</v>
      </c>
      <c r="H3" s="145" t="s">
        <v>307</v>
      </c>
    </row>
    <row r="4" spans="1:11" s="4" customFormat="1" ht="18">
      <c r="A4" s="137" t="s">
        <v>13</v>
      </c>
      <c r="B4" s="142" t="s">
        <v>454</v>
      </c>
      <c r="C4" s="139"/>
      <c r="D4" s="146"/>
      <c r="E4" s="146"/>
      <c r="F4" s="146"/>
      <c r="G4" s="192"/>
      <c r="H4" s="193">
        <f>SUM(H5:H9)</f>
        <v>15772206904</v>
      </c>
      <c r="I4" s="206"/>
      <c r="J4" s="207"/>
      <c r="K4" s="206"/>
    </row>
    <row r="5" spans="1:11" s="134" customFormat="1" ht="17.399999999999999">
      <c r="A5" s="138" t="s">
        <v>475</v>
      </c>
      <c r="B5" s="143" t="s">
        <v>455</v>
      </c>
      <c r="C5" s="139" t="s">
        <v>308</v>
      </c>
      <c r="D5" s="140">
        <v>2388000</v>
      </c>
      <c r="E5" s="108" t="s">
        <v>47</v>
      </c>
      <c r="F5" s="194">
        <f>'[1]PT đơn giá 1'!I7</f>
        <v>4329</v>
      </c>
      <c r="G5" s="195">
        <f>'11C2'!J8</f>
        <v>4675</v>
      </c>
      <c r="H5" s="195">
        <f>ROUND(D5*G5,0)</f>
        <v>11163900000</v>
      </c>
      <c r="I5" s="208"/>
      <c r="J5" s="208"/>
      <c r="K5" s="208"/>
    </row>
    <row r="6" spans="1:11" s="134" customFormat="1" ht="17.399999999999999">
      <c r="A6" s="138" t="s">
        <v>476</v>
      </c>
      <c r="B6" s="143" t="s">
        <v>456</v>
      </c>
      <c r="C6" s="139" t="s">
        <v>308</v>
      </c>
      <c r="D6" s="140">
        <v>37000</v>
      </c>
      <c r="E6" s="108" t="s">
        <v>47</v>
      </c>
      <c r="F6" s="194">
        <f>'[1]PT đơn giá 1'!I8</f>
        <v>4940</v>
      </c>
      <c r="G6" s="195">
        <f>'11C2'!J9</f>
        <v>5335</v>
      </c>
      <c r="H6" s="195">
        <f t="shared" ref="H6:H21" si="0">ROUND(D6*G6,0)</f>
        <v>197395000</v>
      </c>
      <c r="I6" s="208"/>
      <c r="J6" s="208"/>
      <c r="K6" s="208"/>
    </row>
    <row r="7" spans="1:11" s="135" customFormat="1" ht="18">
      <c r="A7" s="138" t="s">
        <v>477</v>
      </c>
      <c r="B7" s="143" t="s">
        <v>457</v>
      </c>
      <c r="C7" s="139" t="s">
        <v>308</v>
      </c>
      <c r="D7" s="140">
        <v>472329</v>
      </c>
      <c r="E7" s="108" t="s">
        <v>322</v>
      </c>
      <c r="F7" s="194">
        <f>'[1]PT đơn giá 1'!I9</f>
        <v>6077</v>
      </c>
      <c r="G7" s="195">
        <f>'11C2'!J10</f>
        <v>6563</v>
      </c>
      <c r="H7" s="195">
        <f t="shared" si="0"/>
        <v>3099895227</v>
      </c>
      <c r="I7" s="209"/>
      <c r="J7" s="209"/>
      <c r="K7" s="209"/>
    </row>
    <row r="8" spans="1:11" s="135" customFormat="1" ht="18">
      <c r="A8" s="138" t="s">
        <v>478</v>
      </c>
      <c r="B8" s="143" t="s">
        <v>458</v>
      </c>
      <c r="C8" s="139" t="s">
        <v>308</v>
      </c>
      <c r="D8" s="140">
        <v>35127</v>
      </c>
      <c r="E8" s="108" t="s">
        <v>322</v>
      </c>
      <c r="F8" s="194">
        <f>'[1]PT đơn giá 1'!I10</f>
        <v>6077</v>
      </c>
      <c r="G8" s="195">
        <f>'11C2'!J11</f>
        <v>6563</v>
      </c>
      <c r="H8" s="195">
        <f t="shared" si="0"/>
        <v>230538501</v>
      </c>
      <c r="I8" s="209"/>
      <c r="J8" s="209"/>
      <c r="K8" s="209"/>
    </row>
    <row r="9" spans="1:11" s="135" customFormat="1" ht="18">
      <c r="A9" s="138" t="s">
        <v>479</v>
      </c>
      <c r="B9" s="143" t="s">
        <v>459</v>
      </c>
      <c r="C9" s="139" t="s">
        <v>308</v>
      </c>
      <c r="D9" s="140">
        <v>54816</v>
      </c>
      <c r="E9" s="108" t="s">
        <v>322</v>
      </c>
      <c r="F9" s="194">
        <f>'[1]PT đơn giá 1'!I11</f>
        <v>18251</v>
      </c>
      <c r="G9" s="195">
        <f>'11C2'!J12</f>
        <v>19711</v>
      </c>
      <c r="H9" s="195">
        <f t="shared" si="0"/>
        <v>1080478176</v>
      </c>
      <c r="I9" s="209"/>
      <c r="J9" s="209"/>
      <c r="K9" s="209"/>
    </row>
    <row r="10" spans="1:11" s="4" customFormat="1" ht="18">
      <c r="A10" s="137" t="s">
        <v>12</v>
      </c>
      <c r="B10" s="142" t="s">
        <v>460</v>
      </c>
      <c r="C10" s="139"/>
      <c r="D10" s="141" t="s">
        <v>145</v>
      </c>
      <c r="E10" s="108" t="s">
        <v>145</v>
      </c>
      <c r="F10" s="196"/>
      <c r="G10" s="197"/>
      <c r="H10" s="197">
        <f>SUM(H11:H16)</f>
        <v>2383230744</v>
      </c>
      <c r="I10" s="206"/>
      <c r="J10" s="210"/>
      <c r="K10" s="206"/>
    </row>
    <row r="11" spans="1:11" s="57" customFormat="1" ht="17.399999999999999">
      <c r="A11" s="138" t="s">
        <v>213</v>
      </c>
      <c r="B11" s="143" t="s">
        <v>461</v>
      </c>
      <c r="C11" s="139" t="s">
        <v>308</v>
      </c>
      <c r="D11" s="140">
        <v>184208</v>
      </c>
      <c r="E11" s="108" t="s">
        <v>322</v>
      </c>
      <c r="F11" s="194">
        <f>'[1]PT đơn giá 1'!I13</f>
        <v>3367</v>
      </c>
      <c r="G11" s="195">
        <f>'11C2'!J14</f>
        <v>3636</v>
      </c>
      <c r="H11" s="195">
        <f t="shared" si="0"/>
        <v>669780288</v>
      </c>
      <c r="I11" s="211"/>
      <c r="J11" s="211"/>
      <c r="K11" s="211"/>
    </row>
    <row r="12" spans="1:11" s="57" customFormat="1" ht="17.399999999999999">
      <c r="A12" s="138" t="s">
        <v>452</v>
      </c>
      <c r="B12" s="143" t="s">
        <v>462</v>
      </c>
      <c r="C12" s="139" t="s">
        <v>308</v>
      </c>
      <c r="D12" s="140">
        <v>64509</v>
      </c>
      <c r="E12" s="108" t="s">
        <v>322</v>
      </c>
      <c r="F12" s="194">
        <f>'[1]PT đơn giá 1'!I14</f>
        <v>3367</v>
      </c>
      <c r="G12" s="195">
        <f>'11C2'!J15</f>
        <v>3636</v>
      </c>
      <c r="H12" s="195">
        <f t="shared" si="0"/>
        <v>234554724</v>
      </c>
      <c r="I12" s="211"/>
      <c r="J12" s="211"/>
      <c r="K12" s="211"/>
    </row>
    <row r="13" spans="1:11" s="4" customFormat="1" ht="18">
      <c r="A13" s="138" t="s">
        <v>480</v>
      </c>
      <c r="B13" s="143" t="s">
        <v>463</v>
      </c>
      <c r="C13" s="139" t="s">
        <v>308</v>
      </c>
      <c r="D13" s="140">
        <v>105752</v>
      </c>
      <c r="E13" s="108" t="s">
        <v>322</v>
      </c>
      <c r="F13" s="194">
        <f>'[1]PT đơn giá 1'!I15</f>
        <v>3367</v>
      </c>
      <c r="G13" s="195">
        <f>'11C2'!J16</f>
        <v>3636</v>
      </c>
      <c r="H13" s="195">
        <f t="shared" si="0"/>
        <v>384514272</v>
      </c>
      <c r="I13" s="206"/>
      <c r="J13" s="206"/>
      <c r="K13" s="206"/>
    </row>
    <row r="14" spans="1:11" s="4" customFormat="1" ht="18">
      <c r="A14" s="138" t="s">
        <v>481</v>
      </c>
      <c r="B14" s="143" t="s">
        <v>464</v>
      </c>
      <c r="C14" s="139" t="s">
        <v>308</v>
      </c>
      <c r="D14" s="140">
        <v>165315</v>
      </c>
      <c r="E14" s="108" t="s">
        <v>322</v>
      </c>
      <c r="F14" s="194">
        <f>'[1]PT đơn giá 1'!I16</f>
        <v>3367</v>
      </c>
      <c r="G14" s="195">
        <f>'11C2'!J17</f>
        <v>3636</v>
      </c>
      <c r="H14" s="195">
        <f t="shared" si="0"/>
        <v>601085340</v>
      </c>
      <c r="I14" s="206"/>
      <c r="J14" s="206"/>
      <c r="K14" s="206"/>
    </row>
    <row r="15" spans="1:11" s="4" customFormat="1" ht="18">
      <c r="A15" s="138" t="s">
        <v>482</v>
      </c>
      <c r="B15" s="143" t="s">
        <v>465</v>
      </c>
      <c r="C15" s="139" t="s">
        <v>308</v>
      </c>
      <c r="D15" s="140">
        <v>100543</v>
      </c>
      <c r="E15" s="108" t="s">
        <v>322</v>
      </c>
      <c r="F15" s="194">
        <f>'[1]PT đơn giá 1'!I17</f>
        <v>3367</v>
      </c>
      <c r="G15" s="195">
        <f>'11C2'!J18</f>
        <v>3636</v>
      </c>
      <c r="H15" s="195">
        <f t="shared" si="0"/>
        <v>365574348</v>
      </c>
      <c r="I15" s="206"/>
      <c r="J15" s="206"/>
      <c r="K15" s="206"/>
    </row>
    <row r="16" spans="1:11" s="4" customFormat="1" ht="18">
      <c r="A16" s="138" t="s">
        <v>483</v>
      </c>
      <c r="B16" s="143" t="s">
        <v>466</v>
      </c>
      <c r="C16" s="139" t="s">
        <v>308</v>
      </c>
      <c r="D16" s="140">
        <v>35127</v>
      </c>
      <c r="E16" s="108" t="s">
        <v>322</v>
      </c>
      <c r="F16" s="194">
        <f>'[1]PT đơn giá 1'!I18</f>
        <v>3367</v>
      </c>
      <c r="G16" s="195">
        <f>'11C2'!J19</f>
        <v>3636</v>
      </c>
      <c r="H16" s="195">
        <f t="shared" si="0"/>
        <v>127721772</v>
      </c>
      <c r="I16" s="206"/>
      <c r="J16" s="206"/>
      <c r="K16" s="206"/>
    </row>
    <row r="17" spans="1:11" s="4" customFormat="1" ht="18">
      <c r="A17" s="137" t="s">
        <v>17</v>
      </c>
      <c r="B17" s="142" t="s">
        <v>467</v>
      </c>
      <c r="C17" s="139"/>
      <c r="D17" s="141" t="s">
        <v>145</v>
      </c>
      <c r="E17" s="108" t="s">
        <v>145</v>
      </c>
      <c r="F17" s="196"/>
      <c r="G17" s="197"/>
      <c r="H17" s="197">
        <f>SUM(H18:H21)</f>
        <v>56484839212</v>
      </c>
      <c r="I17" s="206"/>
      <c r="J17" s="210"/>
      <c r="K17" s="206"/>
    </row>
    <row r="18" spans="1:11" s="4" customFormat="1" ht="31.2">
      <c r="A18" s="138" t="s">
        <v>484</v>
      </c>
      <c r="B18" s="143" t="s">
        <v>468</v>
      </c>
      <c r="C18" s="139" t="s">
        <v>308</v>
      </c>
      <c r="D18" s="140">
        <v>10083682</v>
      </c>
      <c r="E18" s="108" t="s">
        <v>469</v>
      </c>
      <c r="F18" s="198">
        <f>'[1]PT đơn giá 1'!I461</f>
        <v>4735</v>
      </c>
      <c r="G18" s="199">
        <f>'11C2'!J462</f>
        <v>5114</v>
      </c>
      <c r="H18" s="195">
        <f t="shared" si="0"/>
        <v>51567949748</v>
      </c>
      <c r="I18" s="206"/>
      <c r="J18" s="206"/>
      <c r="K18" s="206"/>
    </row>
    <row r="19" spans="1:11" s="4" customFormat="1" ht="31.2">
      <c r="A19" s="138" t="s">
        <v>485</v>
      </c>
      <c r="B19" s="143" t="s">
        <v>470</v>
      </c>
      <c r="C19" s="139" t="s">
        <v>308</v>
      </c>
      <c r="D19" s="140">
        <v>82500</v>
      </c>
      <c r="E19" s="108" t="s">
        <v>469</v>
      </c>
      <c r="F19" s="198">
        <f>'[1]PT đơn giá 1'!I22</f>
        <v>12471</v>
      </c>
      <c r="G19" s="199">
        <f>'11C2'!J23</f>
        <v>13469</v>
      </c>
      <c r="H19" s="195">
        <f t="shared" si="0"/>
        <v>1111192500</v>
      </c>
      <c r="I19" s="206"/>
      <c r="J19" s="206"/>
      <c r="K19" s="206"/>
    </row>
    <row r="20" spans="1:11" s="4" customFormat="1" ht="18">
      <c r="A20" s="138" t="s">
        <v>486</v>
      </c>
      <c r="B20" s="143" t="s">
        <v>471</v>
      </c>
      <c r="C20" s="139" t="s">
        <v>308</v>
      </c>
      <c r="D20" s="140">
        <v>353942</v>
      </c>
      <c r="E20" s="108" t="s">
        <v>469</v>
      </c>
      <c r="F20" s="198">
        <f>'[1]PT đơn giá 1'!I48</f>
        <v>9154</v>
      </c>
      <c r="G20" s="199">
        <f>'11C2'!J49</f>
        <v>9886</v>
      </c>
      <c r="H20" s="195">
        <f t="shared" si="0"/>
        <v>3499070612</v>
      </c>
      <c r="I20" s="206"/>
      <c r="J20" s="206"/>
      <c r="K20" s="206"/>
    </row>
    <row r="21" spans="1:11" s="4" customFormat="1" ht="31.2">
      <c r="A21" s="138" t="s">
        <v>487</v>
      </c>
      <c r="B21" s="143" t="s">
        <v>472</v>
      </c>
      <c r="C21" s="139" t="s">
        <v>308</v>
      </c>
      <c r="D21" s="140">
        <v>29506</v>
      </c>
      <c r="E21" s="108" t="s">
        <v>469</v>
      </c>
      <c r="F21" s="198">
        <f>'[1]PT đơn giá 1'!I42</f>
        <v>9622</v>
      </c>
      <c r="G21" s="199">
        <f>'11C2'!J43</f>
        <v>10392</v>
      </c>
      <c r="H21" s="195">
        <f t="shared" si="0"/>
        <v>306626352</v>
      </c>
      <c r="I21" s="206"/>
      <c r="J21" s="206"/>
      <c r="K21" s="206"/>
    </row>
    <row r="22" spans="1:11" s="4" customFormat="1" ht="18">
      <c r="A22" s="200"/>
      <c r="B22" s="201" t="s">
        <v>473</v>
      </c>
      <c r="C22" s="202"/>
      <c r="D22" s="203"/>
      <c r="E22" s="200"/>
      <c r="F22" s="200"/>
      <c r="G22" s="204"/>
      <c r="H22" s="205">
        <f>+H4+H10+H17</f>
        <v>74640276860</v>
      </c>
      <c r="I22" s="206"/>
      <c r="J22" s="212"/>
      <c r="K22" s="206"/>
    </row>
  </sheetData>
  <mergeCells count="2">
    <mergeCell ref="A2:G2"/>
    <mergeCell ref="D1:H1"/>
  </mergeCells>
  <pageMargins left="0.8" right="0.3" top="0.56999999999999995" bottom="0.75" header="0.3" footer="0.3"/>
  <pageSetup paperSize="9" scale="64"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BE06A-A6E7-45B1-86E7-7BEE5AB0B4BB}">
  <sheetPr>
    <pageSetUpPr fitToPage="1"/>
  </sheetPr>
  <dimension ref="A1:I683"/>
  <sheetViews>
    <sheetView workbookViewId="0">
      <selection activeCell="D29" sqref="D29"/>
    </sheetView>
  </sheetViews>
  <sheetFormatPr defaultColWidth="8.453125" defaultRowHeight="13.8"/>
  <cols>
    <col min="1" max="1" width="4.90625" style="132" customWidth="1"/>
    <col min="2" max="2" width="45.26953125" style="132" customWidth="1"/>
    <col min="3" max="3" width="10.26953125" style="132" customWidth="1"/>
    <col min="4" max="5" width="16.08984375" style="132" customWidth="1"/>
    <col min="6" max="16384" width="8.453125" style="132"/>
  </cols>
  <sheetData>
    <row r="1" spans="1:8" ht="23.4" customHeight="1">
      <c r="C1" s="219" t="s">
        <v>1173</v>
      </c>
      <c r="D1" s="219"/>
      <c r="E1" s="219"/>
      <c r="F1" s="148"/>
      <c r="G1" s="148"/>
      <c r="H1" s="148"/>
    </row>
    <row r="2" spans="1:8" s="56" customFormat="1" ht="18" customHeight="1">
      <c r="A2" s="220" t="s">
        <v>1172</v>
      </c>
      <c r="B2" s="220"/>
      <c r="C2" s="220"/>
      <c r="D2" s="220"/>
      <c r="E2" s="220"/>
    </row>
    <row r="3" spans="1:8" s="56" customFormat="1" ht="25.2" customHeight="1">
      <c r="A3" s="221" t="e">
        <f>#REF!</f>
        <v>#REF!</v>
      </c>
      <c r="B3" s="221"/>
      <c r="C3" s="221"/>
      <c r="D3" s="221"/>
      <c r="E3" s="221"/>
    </row>
    <row r="4" spans="1:8" s="147" customFormat="1" ht="17.399999999999999" customHeight="1">
      <c r="A4" s="222" t="s">
        <v>0</v>
      </c>
      <c r="B4" s="222" t="s">
        <v>488</v>
      </c>
      <c r="C4" s="222" t="s">
        <v>489</v>
      </c>
      <c r="D4" s="222" t="s">
        <v>490</v>
      </c>
      <c r="E4" s="222" t="s">
        <v>491</v>
      </c>
    </row>
    <row r="5" spans="1:8" s="147" customFormat="1" ht="25.95" customHeight="1">
      <c r="A5" s="223"/>
      <c r="B5" s="223"/>
      <c r="C5" s="223"/>
      <c r="D5" s="223"/>
      <c r="E5" s="223"/>
    </row>
    <row r="6" spans="1:8" s="147" customFormat="1" ht="15.6">
      <c r="A6" s="188">
        <v>1</v>
      </c>
      <c r="B6" s="189" t="s">
        <v>492</v>
      </c>
      <c r="C6" s="158" t="s">
        <v>493</v>
      </c>
      <c r="D6" s="190"/>
      <c r="E6" s="190"/>
    </row>
    <row r="7" spans="1:8" s="147" customFormat="1" ht="15.6">
      <c r="A7" s="159" t="s">
        <v>5</v>
      </c>
      <c r="B7" s="160" t="s">
        <v>494</v>
      </c>
      <c r="C7" s="161" t="s">
        <v>493</v>
      </c>
      <c r="D7" s="162">
        <f>'11C2'!I21</f>
        <v>15653</v>
      </c>
      <c r="E7" s="162">
        <f>+ROUND(D7+D7*8%,0)</f>
        <v>16905</v>
      </c>
    </row>
    <row r="8" spans="1:8" s="147" customFormat="1" ht="15.6">
      <c r="A8" s="159" t="s">
        <v>5</v>
      </c>
      <c r="B8" s="160" t="s">
        <v>495</v>
      </c>
      <c r="C8" s="161" t="s">
        <v>493</v>
      </c>
      <c r="D8" s="162">
        <f>'11C2'!I22</f>
        <v>14071</v>
      </c>
      <c r="E8" s="162">
        <f t="shared" ref="E8:E71" si="0">+ROUND(D8+D8*8%,0)</f>
        <v>15197</v>
      </c>
    </row>
    <row r="9" spans="1:8" s="150" customFormat="1" ht="15.6">
      <c r="A9" s="163" t="s">
        <v>5</v>
      </c>
      <c r="B9" s="164" t="s">
        <v>496</v>
      </c>
      <c r="C9" s="165" t="s">
        <v>493</v>
      </c>
      <c r="D9" s="166">
        <f>'11C2'!I23</f>
        <v>12471</v>
      </c>
      <c r="E9" s="166">
        <f t="shared" si="0"/>
        <v>13469</v>
      </c>
    </row>
    <row r="10" spans="1:8" s="147" customFormat="1" ht="15.6" hidden="1">
      <c r="A10" s="159"/>
      <c r="B10" s="160" t="s">
        <v>497</v>
      </c>
      <c r="C10" s="161" t="s">
        <v>493</v>
      </c>
      <c r="D10" s="162">
        <f>'11C2'!I24</f>
        <v>12311</v>
      </c>
      <c r="E10" s="162">
        <f t="shared" si="0"/>
        <v>13296</v>
      </c>
    </row>
    <row r="11" spans="1:8" s="147" customFormat="1" ht="15.6" hidden="1">
      <c r="A11" s="159"/>
      <c r="B11" s="160" t="s">
        <v>498</v>
      </c>
      <c r="C11" s="161" t="s">
        <v>493</v>
      </c>
      <c r="D11" s="162">
        <f>'11C2'!I25</f>
        <v>12151</v>
      </c>
      <c r="E11" s="162">
        <f t="shared" si="0"/>
        <v>13123</v>
      </c>
    </row>
    <row r="12" spans="1:8" s="147" customFormat="1" ht="15.6" hidden="1">
      <c r="A12" s="159"/>
      <c r="B12" s="160" t="s">
        <v>499</v>
      </c>
      <c r="C12" s="161" t="s">
        <v>493</v>
      </c>
      <c r="D12" s="162">
        <f>'11C2'!I26</f>
        <v>12009</v>
      </c>
      <c r="E12" s="162">
        <f t="shared" si="0"/>
        <v>12970</v>
      </c>
    </row>
    <row r="13" spans="1:8" s="147" customFormat="1" ht="15.6" hidden="1">
      <c r="A13" s="159"/>
      <c r="B13" s="160" t="s">
        <v>500</v>
      </c>
      <c r="C13" s="161" t="s">
        <v>493</v>
      </c>
      <c r="D13" s="162">
        <f>'11C2'!I27</f>
        <v>11850</v>
      </c>
      <c r="E13" s="162">
        <f t="shared" si="0"/>
        <v>12798</v>
      </c>
    </row>
    <row r="14" spans="1:8" s="147" customFormat="1" ht="15.6" hidden="1">
      <c r="A14" s="159"/>
      <c r="B14" s="160" t="s">
        <v>501</v>
      </c>
      <c r="C14" s="161" t="s">
        <v>493</v>
      </c>
      <c r="D14" s="162">
        <f>'11C2'!I28</f>
        <v>11689</v>
      </c>
      <c r="E14" s="162">
        <f t="shared" si="0"/>
        <v>12624</v>
      </c>
    </row>
    <row r="15" spans="1:8" s="147" customFormat="1" ht="15.6" hidden="1">
      <c r="A15" s="159"/>
      <c r="B15" s="160" t="s">
        <v>502</v>
      </c>
      <c r="C15" s="161" t="s">
        <v>493</v>
      </c>
      <c r="D15" s="162">
        <f>'11C2'!I29</f>
        <v>11529</v>
      </c>
      <c r="E15" s="162">
        <f t="shared" si="0"/>
        <v>12451</v>
      </c>
    </row>
    <row r="16" spans="1:8" s="147" customFormat="1" ht="15.6" hidden="1">
      <c r="A16" s="159"/>
      <c r="B16" s="160" t="s">
        <v>503</v>
      </c>
      <c r="C16" s="161" t="s">
        <v>493</v>
      </c>
      <c r="D16" s="162">
        <f>'11C2'!I30</f>
        <v>11369</v>
      </c>
      <c r="E16" s="162">
        <f t="shared" si="0"/>
        <v>12279</v>
      </c>
    </row>
    <row r="17" spans="1:5" s="147" customFormat="1" ht="15.6" hidden="1">
      <c r="A17" s="159"/>
      <c r="B17" s="160" t="s">
        <v>504</v>
      </c>
      <c r="C17" s="161" t="s">
        <v>493</v>
      </c>
      <c r="D17" s="162">
        <f>'11C2'!I31</f>
        <v>11209</v>
      </c>
      <c r="E17" s="162">
        <f t="shared" si="0"/>
        <v>12106</v>
      </c>
    </row>
    <row r="18" spans="1:5" s="147" customFormat="1" ht="15.6" hidden="1">
      <c r="A18" s="159"/>
      <c r="B18" s="160" t="s">
        <v>505</v>
      </c>
      <c r="C18" s="161" t="s">
        <v>493</v>
      </c>
      <c r="D18" s="162">
        <f>'11C2'!I32</f>
        <v>11048</v>
      </c>
      <c r="E18" s="162">
        <f t="shared" si="0"/>
        <v>11932</v>
      </c>
    </row>
    <row r="19" spans="1:5" s="147" customFormat="1" ht="15.6">
      <c r="A19" s="159" t="s">
        <v>5</v>
      </c>
      <c r="B19" s="160" t="s">
        <v>506</v>
      </c>
      <c r="C19" s="161" t="s">
        <v>493</v>
      </c>
      <c r="D19" s="162">
        <f>'11C2'!I33</f>
        <v>10889</v>
      </c>
      <c r="E19" s="162">
        <f t="shared" si="0"/>
        <v>11760</v>
      </c>
    </row>
    <row r="20" spans="1:5" s="147" customFormat="1" ht="15.6" hidden="1">
      <c r="A20" s="159"/>
      <c r="B20" s="160" t="s">
        <v>507</v>
      </c>
      <c r="C20" s="161" t="s">
        <v>493</v>
      </c>
      <c r="D20" s="162">
        <f>'11C2'!I34</f>
        <v>10764</v>
      </c>
      <c r="E20" s="162">
        <f t="shared" si="0"/>
        <v>11625</v>
      </c>
    </row>
    <row r="21" spans="1:5" s="147" customFormat="1" ht="15.6" hidden="1">
      <c r="A21" s="159"/>
      <c r="B21" s="160" t="s">
        <v>508</v>
      </c>
      <c r="C21" s="161" t="s">
        <v>493</v>
      </c>
      <c r="D21" s="162">
        <f>'11C2'!I35</f>
        <v>10639</v>
      </c>
      <c r="E21" s="162">
        <f t="shared" si="0"/>
        <v>11490</v>
      </c>
    </row>
    <row r="22" spans="1:5" s="147" customFormat="1" ht="15.6" hidden="1">
      <c r="A22" s="159"/>
      <c r="B22" s="160" t="s">
        <v>509</v>
      </c>
      <c r="C22" s="161" t="s">
        <v>493</v>
      </c>
      <c r="D22" s="162">
        <f>'11C2'!I36</f>
        <v>10515</v>
      </c>
      <c r="E22" s="162">
        <f t="shared" si="0"/>
        <v>11356</v>
      </c>
    </row>
    <row r="23" spans="1:5" s="147" customFormat="1" ht="15.6" hidden="1">
      <c r="A23" s="159"/>
      <c r="B23" s="160" t="s">
        <v>510</v>
      </c>
      <c r="C23" s="161" t="s">
        <v>493</v>
      </c>
      <c r="D23" s="162">
        <f>'11C2'!I37</f>
        <v>10390</v>
      </c>
      <c r="E23" s="162">
        <f t="shared" si="0"/>
        <v>11221</v>
      </c>
    </row>
    <row r="24" spans="1:5" s="147" customFormat="1" ht="15.6" hidden="1">
      <c r="A24" s="159"/>
      <c r="B24" s="160" t="s">
        <v>511</v>
      </c>
      <c r="C24" s="161" t="s">
        <v>493</v>
      </c>
      <c r="D24" s="162">
        <f>'11C2'!I38</f>
        <v>10246</v>
      </c>
      <c r="E24" s="162">
        <f t="shared" si="0"/>
        <v>11066</v>
      </c>
    </row>
    <row r="25" spans="1:5" s="147" customFormat="1" ht="15.6" hidden="1">
      <c r="A25" s="159"/>
      <c r="B25" s="160" t="s">
        <v>512</v>
      </c>
      <c r="C25" s="161" t="s">
        <v>493</v>
      </c>
      <c r="D25" s="162">
        <f>'11C2'!I39</f>
        <v>10122</v>
      </c>
      <c r="E25" s="162">
        <f t="shared" si="0"/>
        <v>10932</v>
      </c>
    </row>
    <row r="26" spans="1:5" s="147" customFormat="1" ht="15.6" hidden="1">
      <c r="A26" s="159"/>
      <c r="B26" s="160" t="s">
        <v>513</v>
      </c>
      <c r="C26" s="161" t="s">
        <v>493</v>
      </c>
      <c r="D26" s="162">
        <f>'11C2'!I40</f>
        <v>9996</v>
      </c>
      <c r="E26" s="162">
        <f t="shared" si="0"/>
        <v>10796</v>
      </c>
    </row>
    <row r="27" spans="1:5" s="147" customFormat="1" ht="15.6" hidden="1">
      <c r="A27" s="159"/>
      <c r="B27" s="160" t="s">
        <v>514</v>
      </c>
      <c r="C27" s="161" t="s">
        <v>493</v>
      </c>
      <c r="D27" s="162">
        <f>'11C2'!I41</f>
        <v>9871</v>
      </c>
      <c r="E27" s="162">
        <f t="shared" si="0"/>
        <v>10661</v>
      </c>
    </row>
    <row r="28" spans="1:5" s="147" customFormat="1" ht="15.6" hidden="1">
      <c r="A28" s="159"/>
      <c r="B28" s="160" t="s">
        <v>515</v>
      </c>
      <c r="C28" s="161" t="s">
        <v>493</v>
      </c>
      <c r="D28" s="162">
        <f>'11C2'!I42</f>
        <v>9747</v>
      </c>
      <c r="E28" s="162">
        <f t="shared" si="0"/>
        <v>10527</v>
      </c>
    </row>
    <row r="29" spans="1:5" s="150" customFormat="1" ht="15.6">
      <c r="A29" s="163" t="s">
        <v>5</v>
      </c>
      <c r="B29" s="164" t="s">
        <v>516</v>
      </c>
      <c r="C29" s="165" t="s">
        <v>493</v>
      </c>
      <c r="D29" s="166">
        <f>'11C2'!I43</f>
        <v>9622</v>
      </c>
      <c r="E29" s="166">
        <f t="shared" si="0"/>
        <v>10392</v>
      </c>
    </row>
    <row r="30" spans="1:5" s="147" customFormat="1" ht="15.6" hidden="1">
      <c r="A30" s="159" t="s">
        <v>517</v>
      </c>
      <c r="B30" s="160" t="s">
        <v>518</v>
      </c>
      <c r="C30" s="161" t="s">
        <v>493</v>
      </c>
      <c r="D30" s="162">
        <f>'11C2'!I44</f>
        <v>9544</v>
      </c>
      <c r="E30" s="162">
        <f t="shared" si="0"/>
        <v>10308</v>
      </c>
    </row>
    <row r="31" spans="1:5" s="147" customFormat="1" ht="15.6" hidden="1">
      <c r="A31" s="159" t="s">
        <v>517</v>
      </c>
      <c r="B31" s="160" t="s">
        <v>519</v>
      </c>
      <c r="C31" s="161" t="s">
        <v>493</v>
      </c>
      <c r="D31" s="162">
        <f>'11C2'!I45</f>
        <v>9466</v>
      </c>
      <c r="E31" s="162">
        <f t="shared" si="0"/>
        <v>10223</v>
      </c>
    </row>
    <row r="32" spans="1:5" s="147" customFormat="1" ht="15.6" hidden="1">
      <c r="A32" s="159" t="s">
        <v>517</v>
      </c>
      <c r="B32" s="160" t="s">
        <v>520</v>
      </c>
      <c r="C32" s="161" t="s">
        <v>493</v>
      </c>
      <c r="D32" s="162">
        <f>'11C2'!I46</f>
        <v>9388</v>
      </c>
      <c r="E32" s="162">
        <f t="shared" si="0"/>
        <v>10139</v>
      </c>
    </row>
    <row r="33" spans="1:5" s="147" customFormat="1" ht="15.6" hidden="1">
      <c r="A33" s="159" t="s">
        <v>517</v>
      </c>
      <c r="B33" s="160" t="s">
        <v>521</v>
      </c>
      <c r="C33" s="161" t="s">
        <v>493</v>
      </c>
      <c r="D33" s="162">
        <f>'11C2'!I47</f>
        <v>9310</v>
      </c>
      <c r="E33" s="162">
        <f t="shared" si="0"/>
        <v>10055</v>
      </c>
    </row>
    <row r="34" spans="1:5" s="147" customFormat="1" ht="15.6" hidden="1">
      <c r="A34" s="159" t="s">
        <v>517</v>
      </c>
      <c r="B34" s="160" t="s">
        <v>522</v>
      </c>
      <c r="C34" s="161" t="s">
        <v>493</v>
      </c>
      <c r="D34" s="162">
        <f>'11C2'!I48</f>
        <v>9232</v>
      </c>
      <c r="E34" s="162">
        <f t="shared" si="0"/>
        <v>9971</v>
      </c>
    </row>
    <row r="35" spans="1:5" s="150" customFormat="1" ht="15.6">
      <c r="A35" s="163" t="s">
        <v>517</v>
      </c>
      <c r="B35" s="164" t="s">
        <v>523</v>
      </c>
      <c r="C35" s="165" t="s">
        <v>493</v>
      </c>
      <c r="D35" s="166">
        <f>'11C2'!I49</f>
        <v>9154</v>
      </c>
      <c r="E35" s="166">
        <f t="shared" si="0"/>
        <v>9886</v>
      </c>
    </row>
    <row r="36" spans="1:5" s="147" customFormat="1" ht="15.6" hidden="1">
      <c r="A36" s="159" t="s">
        <v>517</v>
      </c>
      <c r="B36" s="160" t="s">
        <v>524</v>
      </c>
      <c r="C36" s="161" t="s">
        <v>493</v>
      </c>
      <c r="D36" s="162">
        <f>'11C2'!I50</f>
        <v>9076</v>
      </c>
      <c r="E36" s="162">
        <f t="shared" si="0"/>
        <v>9802</v>
      </c>
    </row>
    <row r="37" spans="1:5" s="147" customFormat="1" ht="15.6" hidden="1">
      <c r="A37" s="159" t="s">
        <v>517</v>
      </c>
      <c r="B37" s="160" t="s">
        <v>525</v>
      </c>
      <c r="C37" s="161" t="s">
        <v>493</v>
      </c>
      <c r="D37" s="162">
        <f>'11C2'!I51</f>
        <v>9016</v>
      </c>
      <c r="E37" s="162">
        <f t="shared" si="0"/>
        <v>9737</v>
      </c>
    </row>
    <row r="38" spans="1:5" s="147" customFormat="1" ht="15.6" hidden="1">
      <c r="A38" s="159" t="s">
        <v>517</v>
      </c>
      <c r="B38" s="160" t="s">
        <v>526</v>
      </c>
      <c r="C38" s="161" t="s">
        <v>493</v>
      </c>
      <c r="D38" s="162">
        <f>'11C2'!I52</f>
        <v>8938</v>
      </c>
      <c r="E38" s="162">
        <f t="shared" si="0"/>
        <v>9653</v>
      </c>
    </row>
    <row r="39" spans="1:5" s="147" customFormat="1" ht="15.6">
      <c r="A39" s="159" t="s">
        <v>5</v>
      </c>
      <c r="B39" s="160" t="s">
        <v>527</v>
      </c>
      <c r="C39" s="161" t="s">
        <v>493</v>
      </c>
      <c r="D39" s="162">
        <f>'11C2'!I53</f>
        <v>8860</v>
      </c>
      <c r="E39" s="162">
        <f t="shared" si="0"/>
        <v>9569</v>
      </c>
    </row>
    <row r="40" spans="1:5" s="147" customFormat="1" ht="15.6" hidden="1">
      <c r="A40" s="159"/>
      <c r="B40" s="160" t="s">
        <v>528</v>
      </c>
      <c r="C40" s="161" t="s">
        <v>493</v>
      </c>
      <c r="D40" s="162">
        <f>'11C2'!I54</f>
        <v>8812</v>
      </c>
      <c r="E40" s="162">
        <f t="shared" si="0"/>
        <v>9517</v>
      </c>
    </row>
    <row r="41" spans="1:5" s="147" customFormat="1" ht="15.6" hidden="1">
      <c r="A41" s="159"/>
      <c r="B41" s="160" t="s">
        <v>529</v>
      </c>
      <c r="C41" s="161" t="s">
        <v>493</v>
      </c>
      <c r="D41" s="162">
        <f>'11C2'!I55</f>
        <v>8745</v>
      </c>
      <c r="E41" s="162">
        <f t="shared" si="0"/>
        <v>9445</v>
      </c>
    </row>
    <row r="42" spans="1:5" s="147" customFormat="1" ht="15.6" hidden="1">
      <c r="A42" s="159"/>
      <c r="B42" s="160" t="s">
        <v>530</v>
      </c>
      <c r="C42" s="161" t="s">
        <v>493</v>
      </c>
      <c r="D42" s="162">
        <f>'11C2'!I56</f>
        <v>8697</v>
      </c>
      <c r="E42" s="162">
        <f t="shared" si="0"/>
        <v>9393</v>
      </c>
    </row>
    <row r="43" spans="1:5" s="147" customFormat="1" ht="15.6" hidden="1">
      <c r="A43" s="159"/>
      <c r="B43" s="160" t="s">
        <v>531</v>
      </c>
      <c r="C43" s="161" t="s">
        <v>493</v>
      </c>
      <c r="D43" s="162">
        <f>'11C2'!I57</f>
        <v>8649</v>
      </c>
      <c r="E43" s="162">
        <f t="shared" si="0"/>
        <v>9341</v>
      </c>
    </row>
    <row r="44" spans="1:5" s="147" customFormat="1" ht="15.6" hidden="1">
      <c r="A44" s="159"/>
      <c r="B44" s="160" t="s">
        <v>532</v>
      </c>
      <c r="C44" s="161" t="s">
        <v>493</v>
      </c>
      <c r="D44" s="162">
        <f>'11C2'!I58</f>
        <v>8583</v>
      </c>
      <c r="E44" s="162">
        <f t="shared" si="0"/>
        <v>9270</v>
      </c>
    </row>
    <row r="45" spans="1:5" s="147" customFormat="1" ht="15.6" hidden="1">
      <c r="A45" s="159"/>
      <c r="B45" s="160" t="s">
        <v>533</v>
      </c>
      <c r="C45" s="161" t="s">
        <v>493</v>
      </c>
      <c r="D45" s="162">
        <f>'11C2'!I59</f>
        <v>8534</v>
      </c>
      <c r="E45" s="162">
        <f t="shared" si="0"/>
        <v>9217</v>
      </c>
    </row>
    <row r="46" spans="1:5" s="147" customFormat="1" ht="15.6" hidden="1">
      <c r="A46" s="159"/>
      <c r="B46" s="160" t="s">
        <v>534</v>
      </c>
      <c r="C46" s="161" t="s">
        <v>493</v>
      </c>
      <c r="D46" s="162">
        <f>'11C2'!I60</f>
        <v>8468</v>
      </c>
      <c r="E46" s="162">
        <f t="shared" si="0"/>
        <v>9145</v>
      </c>
    </row>
    <row r="47" spans="1:5" s="147" customFormat="1" ht="15.6" hidden="1">
      <c r="A47" s="159"/>
      <c r="B47" s="160" t="s">
        <v>535</v>
      </c>
      <c r="C47" s="161" t="s">
        <v>493</v>
      </c>
      <c r="D47" s="162">
        <f>'11C2'!I61</f>
        <v>8420</v>
      </c>
      <c r="E47" s="162">
        <f t="shared" si="0"/>
        <v>9094</v>
      </c>
    </row>
    <row r="48" spans="1:5" s="147" customFormat="1" ht="15.6" hidden="1">
      <c r="A48" s="159"/>
      <c r="B48" s="160" t="s">
        <v>536</v>
      </c>
      <c r="C48" s="161" t="s">
        <v>493</v>
      </c>
      <c r="D48" s="162">
        <f>'11C2'!I62</f>
        <v>8371</v>
      </c>
      <c r="E48" s="162">
        <f t="shared" si="0"/>
        <v>9041</v>
      </c>
    </row>
    <row r="49" spans="1:5" s="147" customFormat="1" ht="15.6">
      <c r="A49" s="159" t="s">
        <v>5</v>
      </c>
      <c r="B49" s="160" t="s">
        <v>537</v>
      </c>
      <c r="C49" s="161" t="s">
        <v>493</v>
      </c>
      <c r="D49" s="162">
        <f>'11C2'!I63</f>
        <v>8305</v>
      </c>
      <c r="E49" s="162">
        <f t="shared" si="0"/>
        <v>8969</v>
      </c>
    </row>
    <row r="50" spans="1:5" s="147" customFormat="1" ht="15.6" hidden="1">
      <c r="A50" s="159" t="s">
        <v>517</v>
      </c>
      <c r="B50" s="160" t="s">
        <v>538</v>
      </c>
      <c r="C50" s="161" t="s">
        <v>493</v>
      </c>
      <c r="D50" s="162">
        <f>'11C2'!I64</f>
        <v>8262</v>
      </c>
      <c r="E50" s="162">
        <f t="shared" si="0"/>
        <v>8923</v>
      </c>
    </row>
    <row r="51" spans="1:5" s="147" customFormat="1" ht="15.6" hidden="1">
      <c r="A51" s="159" t="s">
        <v>517</v>
      </c>
      <c r="B51" s="160" t="s">
        <v>539</v>
      </c>
      <c r="C51" s="161" t="s">
        <v>493</v>
      </c>
      <c r="D51" s="162">
        <f>'11C2'!I65</f>
        <v>8219</v>
      </c>
      <c r="E51" s="162">
        <f t="shared" si="0"/>
        <v>8877</v>
      </c>
    </row>
    <row r="52" spans="1:5" s="147" customFormat="1" ht="15.6" hidden="1">
      <c r="A52" s="159" t="s">
        <v>517</v>
      </c>
      <c r="B52" s="160" t="s">
        <v>540</v>
      </c>
      <c r="C52" s="161" t="s">
        <v>493</v>
      </c>
      <c r="D52" s="162">
        <f>'11C2'!I66</f>
        <v>8175</v>
      </c>
      <c r="E52" s="162">
        <f t="shared" si="0"/>
        <v>8829</v>
      </c>
    </row>
    <row r="53" spans="1:5" s="147" customFormat="1" ht="15.6" hidden="1">
      <c r="A53" s="159" t="s">
        <v>517</v>
      </c>
      <c r="B53" s="160" t="s">
        <v>541</v>
      </c>
      <c r="C53" s="161" t="s">
        <v>493</v>
      </c>
      <c r="D53" s="162">
        <f>'11C2'!I67</f>
        <v>8132</v>
      </c>
      <c r="E53" s="162">
        <f t="shared" si="0"/>
        <v>8783</v>
      </c>
    </row>
    <row r="54" spans="1:5" s="147" customFormat="1" ht="15.6" hidden="1">
      <c r="A54" s="159" t="s">
        <v>517</v>
      </c>
      <c r="B54" s="160" t="s">
        <v>542</v>
      </c>
      <c r="C54" s="161" t="s">
        <v>493</v>
      </c>
      <c r="D54" s="162">
        <f>'11C2'!I68</f>
        <v>8089</v>
      </c>
      <c r="E54" s="162">
        <f t="shared" si="0"/>
        <v>8736</v>
      </c>
    </row>
    <row r="55" spans="1:5" s="147" customFormat="1" ht="15.6" hidden="1">
      <c r="A55" s="159" t="s">
        <v>517</v>
      </c>
      <c r="B55" s="160" t="s">
        <v>543</v>
      </c>
      <c r="C55" s="161" t="s">
        <v>493</v>
      </c>
      <c r="D55" s="162">
        <f>'11C2'!I69</f>
        <v>8047</v>
      </c>
      <c r="E55" s="162">
        <f t="shared" si="0"/>
        <v>8691</v>
      </c>
    </row>
    <row r="56" spans="1:5" s="147" customFormat="1" ht="15.6" hidden="1">
      <c r="A56" s="159" t="s">
        <v>517</v>
      </c>
      <c r="B56" s="160" t="s">
        <v>544</v>
      </c>
      <c r="C56" s="161" t="s">
        <v>493</v>
      </c>
      <c r="D56" s="162">
        <f>'11C2'!I70</f>
        <v>8004</v>
      </c>
      <c r="E56" s="162">
        <f t="shared" si="0"/>
        <v>8644</v>
      </c>
    </row>
    <row r="57" spans="1:5" s="147" customFormat="1" ht="15.6" hidden="1">
      <c r="A57" s="159" t="s">
        <v>517</v>
      </c>
      <c r="B57" s="160" t="s">
        <v>545</v>
      </c>
      <c r="C57" s="161" t="s">
        <v>493</v>
      </c>
      <c r="D57" s="162">
        <f>'11C2'!I71</f>
        <v>7942</v>
      </c>
      <c r="E57" s="162">
        <f t="shared" si="0"/>
        <v>8577</v>
      </c>
    </row>
    <row r="58" spans="1:5" s="147" customFormat="1" ht="15.6" hidden="1">
      <c r="A58" s="159" t="s">
        <v>517</v>
      </c>
      <c r="B58" s="160" t="s">
        <v>546</v>
      </c>
      <c r="C58" s="161" t="s">
        <v>493</v>
      </c>
      <c r="D58" s="162">
        <f>'11C2'!I72</f>
        <v>7899</v>
      </c>
      <c r="E58" s="162">
        <f t="shared" si="0"/>
        <v>8531</v>
      </c>
    </row>
    <row r="59" spans="1:5" s="147" customFormat="1" ht="15.6">
      <c r="A59" s="159" t="s">
        <v>5</v>
      </c>
      <c r="B59" s="160" t="s">
        <v>547</v>
      </c>
      <c r="C59" s="161" t="s">
        <v>493</v>
      </c>
      <c r="D59" s="162">
        <f>'11C2'!I73</f>
        <v>7857</v>
      </c>
      <c r="E59" s="162">
        <f t="shared" si="0"/>
        <v>8486</v>
      </c>
    </row>
    <row r="60" spans="1:5" s="147" customFormat="1" ht="15.6" hidden="1">
      <c r="A60" s="159"/>
      <c r="B60" s="160" t="s">
        <v>548</v>
      </c>
      <c r="C60" s="161" t="s">
        <v>493</v>
      </c>
      <c r="D60" s="162">
        <f>'11C2'!I74</f>
        <v>7819</v>
      </c>
      <c r="E60" s="162">
        <f t="shared" si="0"/>
        <v>8445</v>
      </c>
    </row>
    <row r="61" spans="1:5" s="147" customFormat="1" ht="15.6" hidden="1">
      <c r="A61" s="159"/>
      <c r="B61" s="160" t="s">
        <v>549</v>
      </c>
      <c r="C61" s="161" t="s">
        <v>493</v>
      </c>
      <c r="D61" s="162">
        <f>'11C2'!I75</f>
        <v>7801</v>
      </c>
      <c r="E61" s="162">
        <f t="shared" si="0"/>
        <v>8425</v>
      </c>
    </row>
    <row r="62" spans="1:5" s="147" customFormat="1" ht="15.6" hidden="1">
      <c r="A62" s="159"/>
      <c r="B62" s="160" t="s">
        <v>550</v>
      </c>
      <c r="C62" s="161" t="s">
        <v>493</v>
      </c>
      <c r="D62" s="162">
        <f>'11C2'!I76</f>
        <v>7763</v>
      </c>
      <c r="E62" s="162">
        <f t="shared" si="0"/>
        <v>8384</v>
      </c>
    </row>
    <row r="63" spans="1:5" s="147" customFormat="1" ht="15.6" hidden="1">
      <c r="A63" s="159"/>
      <c r="B63" s="160" t="s">
        <v>551</v>
      </c>
      <c r="C63" s="161" t="s">
        <v>493</v>
      </c>
      <c r="D63" s="162">
        <f>'11C2'!I77</f>
        <v>7726</v>
      </c>
      <c r="E63" s="162">
        <f t="shared" si="0"/>
        <v>8344</v>
      </c>
    </row>
    <row r="64" spans="1:5" s="147" customFormat="1" ht="15.6" hidden="1">
      <c r="A64" s="159"/>
      <c r="B64" s="160" t="s">
        <v>552</v>
      </c>
      <c r="C64" s="161" t="s">
        <v>493</v>
      </c>
      <c r="D64" s="162">
        <f>'11C2'!I78</f>
        <v>7689</v>
      </c>
      <c r="E64" s="162">
        <f t="shared" si="0"/>
        <v>8304</v>
      </c>
    </row>
    <row r="65" spans="1:5" s="147" customFormat="1" ht="15.6" hidden="1">
      <c r="A65" s="159"/>
      <c r="B65" s="160" t="s">
        <v>553</v>
      </c>
      <c r="C65" s="161" t="s">
        <v>493</v>
      </c>
      <c r="D65" s="162">
        <f>'11C2'!I79</f>
        <v>7652</v>
      </c>
      <c r="E65" s="162">
        <f t="shared" si="0"/>
        <v>8264</v>
      </c>
    </row>
    <row r="66" spans="1:5" s="147" customFormat="1" ht="15.6" hidden="1">
      <c r="A66" s="159"/>
      <c r="B66" s="160" t="s">
        <v>554</v>
      </c>
      <c r="C66" s="161" t="s">
        <v>493</v>
      </c>
      <c r="D66" s="162">
        <f>'11C2'!I80</f>
        <v>7614</v>
      </c>
      <c r="E66" s="162">
        <f t="shared" si="0"/>
        <v>8223</v>
      </c>
    </row>
    <row r="67" spans="1:5" s="147" customFormat="1" ht="15.6" hidden="1">
      <c r="A67" s="159"/>
      <c r="B67" s="160" t="s">
        <v>555</v>
      </c>
      <c r="C67" s="161" t="s">
        <v>493</v>
      </c>
      <c r="D67" s="162">
        <f>'11C2'!I81</f>
        <v>7577</v>
      </c>
      <c r="E67" s="162">
        <f t="shared" si="0"/>
        <v>8183</v>
      </c>
    </row>
    <row r="68" spans="1:5" s="147" customFormat="1" ht="15.6" hidden="1">
      <c r="A68" s="159"/>
      <c r="B68" s="160" t="s">
        <v>556</v>
      </c>
      <c r="C68" s="161" t="s">
        <v>493</v>
      </c>
      <c r="D68" s="162">
        <f>'11C2'!I82</f>
        <v>7558</v>
      </c>
      <c r="E68" s="162">
        <f t="shared" si="0"/>
        <v>8163</v>
      </c>
    </row>
    <row r="69" spans="1:5" s="147" customFormat="1" ht="15.6">
      <c r="A69" s="159" t="s">
        <v>5</v>
      </c>
      <c r="B69" s="160" t="s">
        <v>557</v>
      </c>
      <c r="C69" s="161" t="s">
        <v>493</v>
      </c>
      <c r="D69" s="162">
        <f>'11C2'!I83</f>
        <v>7521</v>
      </c>
      <c r="E69" s="162">
        <f t="shared" si="0"/>
        <v>8123</v>
      </c>
    </row>
    <row r="70" spans="1:5" s="147" customFormat="1" ht="15.6" hidden="1">
      <c r="A70" s="159"/>
      <c r="B70" s="160" t="s">
        <v>558</v>
      </c>
      <c r="C70" s="161" t="s">
        <v>493</v>
      </c>
      <c r="D70" s="162">
        <f>'11C2'!I84</f>
        <v>7487</v>
      </c>
      <c r="E70" s="162">
        <f t="shared" si="0"/>
        <v>8086</v>
      </c>
    </row>
    <row r="71" spans="1:5" s="147" customFormat="1" ht="15.6" hidden="1">
      <c r="A71" s="159"/>
      <c r="B71" s="160" t="s">
        <v>559</v>
      </c>
      <c r="C71" s="161" t="s">
        <v>493</v>
      </c>
      <c r="D71" s="162">
        <f>'11C2'!I85</f>
        <v>7453</v>
      </c>
      <c r="E71" s="162">
        <f t="shared" si="0"/>
        <v>8049</v>
      </c>
    </row>
    <row r="72" spans="1:5" s="147" customFormat="1" ht="15.6" hidden="1">
      <c r="A72" s="159"/>
      <c r="B72" s="160" t="s">
        <v>560</v>
      </c>
      <c r="C72" s="161" t="s">
        <v>493</v>
      </c>
      <c r="D72" s="162">
        <f>'11C2'!I86</f>
        <v>7437</v>
      </c>
      <c r="E72" s="162">
        <f t="shared" ref="E72:E135" si="1">+ROUND(D72+D72*8%,0)</f>
        <v>8032</v>
      </c>
    </row>
    <row r="73" spans="1:5" s="147" customFormat="1" ht="15.6" hidden="1">
      <c r="A73" s="159"/>
      <c r="B73" s="160" t="s">
        <v>561</v>
      </c>
      <c r="C73" s="161" t="s">
        <v>493</v>
      </c>
      <c r="D73" s="162">
        <f>'11C2'!I87</f>
        <v>7402</v>
      </c>
      <c r="E73" s="162">
        <f t="shared" si="1"/>
        <v>7994</v>
      </c>
    </row>
    <row r="74" spans="1:5" s="147" customFormat="1" ht="15.6" hidden="1">
      <c r="A74" s="159"/>
      <c r="B74" s="160" t="s">
        <v>562</v>
      </c>
      <c r="C74" s="161" t="s">
        <v>493</v>
      </c>
      <c r="D74" s="162">
        <f>'11C2'!I88</f>
        <v>7368</v>
      </c>
      <c r="E74" s="162">
        <f t="shared" si="1"/>
        <v>7957</v>
      </c>
    </row>
    <row r="75" spans="1:5" s="147" customFormat="1" ht="15.6" hidden="1">
      <c r="A75" s="159"/>
      <c r="B75" s="160" t="s">
        <v>563</v>
      </c>
      <c r="C75" s="161" t="s">
        <v>493</v>
      </c>
      <c r="D75" s="162">
        <f>'11C2'!I89</f>
        <v>7334</v>
      </c>
      <c r="E75" s="162">
        <f t="shared" si="1"/>
        <v>7921</v>
      </c>
    </row>
    <row r="76" spans="1:5" s="147" customFormat="1" ht="15.6" hidden="1">
      <c r="A76" s="159"/>
      <c r="B76" s="160" t="s">
        <v>564</v>
      </c>
      <c r="C76" s="161" t="s">
        <v>493</v>
      </c>
      <c r="D76" s="162">
        <f>'11C2'!I90</f>
        <v>7318</v>
      </c>
      <c r="E76" s="162">
        <f t="shared" si="1"/>
        <v>7903</v>
      </c>
    </row>
    <row r="77" spans="1:5" s="147" customFormat="1" ht="15.6" hidden="1">
      <c r="A77" s="159"/>
      <c r="B77" s="160" t="s">
        <v>565</v>
      </c>
      <c r="C77" s="161" t="s">
        <v>493</v>
      </c>
      <c r="D77" s="162">
        <f>'11C2'!I91</f>
        <v>7284</v>
      </c>
      <c r="E77" s="162">
        <f t="shared" si="1"/>
        <v>7867</v>
      </c>
    </row>
    <row r="78" spans="1:5" s="147" customFormat="1" ht="15.6" hidden="1">
      <c r="A78" s="159"/>
      <c r="B78" s="160" t="s">
        <v>566</v>
      </c>
      <c r="C78" s="161" t="s">
        <v>493</v>
      </c>
      <c r="D78" s="162">
        <f>'11C2'!I92</f>
        <v>7250</v>
      </c>
      <c r="E78" s="162">
        <f t="shared" si="1"/>
        <v>7830</v>
      </c>
    </row>
    <row r="79" spans="1:5" s="147" customFormat="1" ht="15.6">
      <c r="A79" s="159" t="s">
        <v>5</v>
      </c>
      <c r="B79" s="160" t="s">
        <v>567</v>
      </c>
      <c r="C79" s="161" t="s">
        <v>493</v>
      </c>
      <c r="D79" s="162">
        <f>'11C2'!I93</f>
        <v>7234</v>
      </c>
      <c r="E79" s="162">
        <f t="shared" si="1"/>
        <v>7813</v>
      </c>
    </row>
    <row r="80" spans="1:5" s="147" customFormat="1" ht="15.6" hidden="1">
      <c r="A80" s="159"/>
      <c r="B80" s="160" t="s">
        <v>568</v>
      </c>
      <c r="C80" s="161" t="s">
        <v>493</v>
      </c>
      <c r="D80" s="162">
        <f>'11C2'!I94</f>
        <v>7278</v>
      </c>
      <c r="E80" s="162">
        <f t="shared" si="1"/>
        <v>7860</v>
      </c>
    </row>
    <row r="81" spans="1:5" s="147" customFormat="1" ht="15.6" hidden="1">
      <c r="A81" s="159"/>
      <c r="B81" s="160" t="s">
        <v>569</v>
      </c>
      <c r="C81" s="161" t="s">
        <v>493</v>
      </c>
      <c r="D81" s="162">
        <f>'11C2'!I95</f>
        <v>7246</v>
      </c>
      <c r="E81" s="162">
        <f t="shared" si="1"/>
        <v>7826</v>
      </c>
    </row>
    <row r="82" spans="1:5" s="147" customFormat="1" ht="15.6" hidden="1">
      <c r="A82" s="159"/>
      <c r="B82" s="160" t="s">
        <v>570</v>
      </c>
      <c r="C82" s="161" t="s">
        <v>493</v>
      </c>
      <c r="D82" s="162">
        <f>'11C2'!I96</f>
        <v>7213</v>
      </c>
      <c r="E82" s="162">
        <f t="shared" si="1"/>
        <v>7790</v>
      </c>
    </row>
    <row r="83" spans="1:5" s="147" customFormat="1" ht="15.6" hidden="1">
      <c r="A83" s="159"/>
      <c r="B83" s="160" t="s">
        <v>571</v>
      </c>
      <c r="C83" s="161" t="s">
        <v>493</v>
      </c>
      <c r="D83" s="162">
        <f>'11C2'!I97</f>
        <v>7198</v>
      </c>
      <c r="E83" s="162">
        <f t="shared" si="1"/>
        <v>7774</v>
      </c>
    </row>
    <row r="84" spans="1:5" s="147" customFormat="1" ht="15.6" hidden="1">
      <c r="A84" s="159"/>
      <c r="B84" s="160" t="s">
        <v>572</v>
      </c>
      <c r="C84" s="161" t="s">
        <v>493</v>
      </c>
      <c r="D84" s="162">
        <f>'11C2'!I98</f>
        <v>7166</v>
      </c>
      <c r="E84" s="162">
        <f t="shared" si="1"/>
        <v>7739</v>
      </c>
    </row>
    <row r="85" spans="1:5" s="147" customFormat="1" ht="15.6" hidden="1">
      <c r="A85" s="159"/>
      <c r="B85" s="160" t="s">
        <v>573</v>
      </c>
      <c r="C85" s="161" t="s">
        <v>493</v>
      </c>
      <c r="D85" s="162">
        <f>'11C2'!I99</f>
        <v>7152</v>
      </c>
      <c r="E85" s="162">
        <f t="shared" si="1"/>
        <v>7724</v>
      </c>
    </row>
    <row r="86" spans="1:5" s="147" customFormat="1" ht="15.6" hidden="1">
      <c r="A86" s="159"/>
      <c r="B86" s="160" t="s">
        <v>574</v>
      </c>
      <c r="C86" s="161" t="s">
        <v>493</v>
      </c>
      <c r="D86" s="162">
        <f>'11C2'!I100</f>
        <v>7120</v>
      </c>
      <c r="E86" s="162">
        <f t="shared" si="1"/>
        <v>7690</v>
      </c>
    </row>
    <row r="87" spans="1:5" s="147" customFormat="1" ht="15.6" hidden="1">
      <c r="A87" s="159"/>
      <c r="B87" s="160" t="s">
        <v>575</v>
      </c>
      <c r="C87" s="161" t="s">
        <v>493</v>
      </c>
      <c r="D87" s="162">
        <f>'11C2'!I101</f>
        <v>7088</v>
      </c>
      <c r="E87" s="162">
        <f t="shared" si="1"/>
        <v>7655</v>
      </c>
    </row>
    <row r="88" spans="1:5" s="147" customFormat="1" ht="15.6" hidden="1">
      <c r="A88" s="159"/>
      <c r="B88" s="160" t="s">
        <v>576</v>
      </c>
      <c r="C88" s="161" t="s">
        <v>493</v>
      </c>
      <c r="D88" s="162">
        <f>'11C2'!I102</f>
        <v>7074</v>
      </c>
      <c r="E88" s="162">
        <f t="shared" si="1"/>
        <v>7640</v>
      </c>
    </row>
    <row r="89" spans="1:5" s="147" customFormat="1" ht="15.6">
      <c r="A89" s="159" t="s">
        <v>5</v>
      </c>
      <c r="B89" s="160" t="s">
        <v>577</v>
      </c>
      <c r="C89" s="161" t="s">
        <v>493</v>
      </c>
      <c r="D89" s="162">
        <f>'11C2'!I103</f>
        <v>6928</v>
      </c>
      <c r="E89" s="162">
        <f t="shared" si="1"/>
        <v>7482</v>
      </c>
    </row>
    <row r="90" spans="1:5" s="147" customFormat="1" ht="15.6" hidden="1">
      <c r="A90" s="159"/>
      <c r="B90" s="160" t="s">
        <v>578</v>
      </c>
      <c r="C90" s="161" t="s">
        <v>493</v>
      </c>
      <c r="D90" s="162">
        <f>'11C2'!I104</f>
        <v>6916</v>
      </c>
      <c r="E90" s="162">
        <f t="shared" si="1"/>
        <v>7469</v>
      </c>
    </row>
    <row r="91" spans="1:5" s="147" customFormat="1" ht="15.6" hidden="1">
      <c r="A91" s="159"/>
      <c r="B91" s="160" t="s">
        <v>579</v>
      </c>
      <c r="C91" s="161" t="s">
        <v>493</v>
      </c>
      <c r="D91" s="162">
        <f>'11C2'!I105</f>
        <v>6885</v>
      </c>
      <c r="E91" s="162">
        <f t="shared" si="1"/>
        <v>7436</v>
      </c>
    </row>
    <row r="92" spans="1:5" s="147" customFormat="1" ht="15.6" hidden="1">
      <c r="A92" s="159"/>
      <c r="B92" s="160" t="s">
        <v>580</v>
      </c>
      <c r="C92" s="161" t="s">
        <v>493</v>
      </c>
      <c r="D92" s="162">
        <f>'11C2'!I106</f>
        <v>6872</v>
      </c>
      <c r="E92" s="162">
        <f t="shared" si="1"/>
        <v>7422</v>
      </c>
    </row>
    <row r="93" spans="1:5" s="147" customFormat="1" ht="15.6" hidden="1">
      <c r="A93" s="159"/>
      <c r="B93" s="160" t="s">
        <v>581</v>
      </c>
      <c r="C93" s="161" t="s">
        <v>493</v>
      </c>
      <c r="D93" s="162">
        <f>'11C2'!I107</f>
        <v>6840</v>
      </c>
      <c r="E93" s="162">
        <f t="shared" si="1"/>
        <v>7387</v>
      </c>
    </row>
    <row r="94" spans="1:5" s="147" customFormat="1" ht="15.6" hidden="1">
      <c r="A94" s="159"/>
      <c r="B94" s="160" t="s">
        <v>582</v>
      </c>
      <c r="C94" s="161" t="s">
        <v>493</v>
      </c>
      <c r="D94" s="162">
        <f>'11C2'!I108</f>
        <v>6827</v>
      </c>
      <c r="E94" s="162">
        <f t="shared" si="1"/>
        <v>7373</v>
      </c>
    </row>
    <row r="95" spans="1:5" s="147" customFormat="1" ht="15.6" hidden="1">
      <c r="A95" s="159"/>
      <c r="B95" s="160" t="s">
        <v>583</v>
      </c>
      <c r="C95" s="161" t="s">
        <v>493</v>
      </c>
      <c r="D95" s="162">
        <f>'11C2'!I109</f>
        <v>6797</v>
      </c>
      <c r="E95" s="162">
        <f t="shared" si="1"/>
        <v>7341</v>
      </c>
    </row>
    <row r="96" spans="1:5" s="147" customFormat="1" ht="15.6" hidden="1">
      <c r="A96" s="159"/>
      <c r="B96" s="160" t="s">
        <v>584</v>
      </c>
      <c r="C96" s="161" t="s">
        <v>493</v>
      </c>
      <c r="D96" s="162">
        <f>'11C2'!I110</f>
        <v>6766</v>
      </c>
      <c r="E96" s="162">
        <f t="shared" si="1"/>
        <v>7307</v>
      </c>
    </row>
    <row r="97" spans="1:5" s="147" customFormat="1" ht="15.6" hidden="1">
      <c r="A97" s="159"/>
      <c r="B97" s="160" t="s">
        <v>585</v>
      </c>
      <c r="C97" s="161" t="s">
        <v>493</v>
      </c>
      <c r="D97" s="162">
        <f>'11C2'!I111</f>
        <v>6753</v>
      </c>
      <c r="E97" s="162">
        <f t="shared" si="1"/>
        <v>7293</v>
      </c>
    </row>
    <row r="98" spans="1:5" s="147" customFormat="1" ht="15.6" hidden="1">
      <c r="A98" s="159"/>
      <c r="B98" s="160" t="s">
        <v>586</v>
      </c>
      <c r="C98" s="161" t="s">
        <v>493</v>
      </c>
      <c r="D98" s="162">
        <f>'11C2'!I112</f>
        <v>6722</v>
      </c>
      <c r="E98" s="162">
        <f t="shared" si="1"/>
        <v>7260</v>
      </c>
    </row>
    <row r="99" spans="1:5" s="147" customFormat="1" ht="15.6">
      <c r="A99" s="159" t="s">
        <v>5</v>
      </c>
      <c r="B99" s="160" t="s">
        <v>587</v>
      </c>
      <c r="C99" s="161" t="s">
        <v>493</v>
      </c>
      <c r="D99" s="162">
        <f>'11C2'!I113</f>
        <v>6710</v>
      </c>
      <c r="E99" s="162">
        <f t="shared" si="1"/>
        <v>7247</v>
      </c>
    </row>
    <row r="100" spans="1:5" s="147" customFormat="1" ht="15.6" hidden="1">
      <c r="A100" s="159"/>
      <c r="B100" s="160" t="s">
        <v>588</v>
      </c>
      <c r="C100" s="161" t="s">
        <v>493</v>
      </c>
      <c r="D100" s="162">
        <f>'11C2'!I114</f>
        <v>6681</v>
      </c>
      <c r="E100" s="162">
        <f t="shared" si="1"/>
        <v>7215</v>
      </c>
    </row>
    <row r="101" spans="1:5" s="147" customFormat="1" ht="15.6" hidden="1">
      <c r="A101" s="159"/>
      <c r="B101" s="160" t="s">
        <v>589</v>
      </c>
      <c r="C101" s="161" t="s">
        <v>493</v>
      </c>
      <c r="D101" s="162">
        <f>'11C2'!I115</f>
        <v>6671</v>
      </c>
      <c r="E101" s="162">
        <f t="shared" si="1"/>
        <v>7205</v>
      </c>
    </row>
    <row r="102" spans="1:5" s="147" customFormat="1" ht="15.6" hidden="1">
      <c r="A102" s="159"/>
      <c r="B102" s="160" t="s">
        <v>590</v>
      </c>
      <c r="C102" s="161" t="s">
        <v>493</v>
      </c>
      <c r="D102" s="162">
        <f>'11C2'!I116</f>
        <v>6642</v>
      </c>
      <c r="E102" s="162">
        <f t="shared" si="1"/>
        <v>7173</v>
      </c>
    </row>
    <row r="103" spans="1:5" s="147" customFormat="1" ht="15.6" hidden="1">
      <c r="A103" s="159"/>
      <c r="B103" s="160" t="s">
        <v>591</v>
      </c>
      <c r="C103" s="161" t="s">
        <v>493</v>
      </c>
      <c r="D103" s="162">
        <f>'11C2'!I117</f>
        <v>6631</v>
      </c>
      <c r="E103" s="162">
        <f t="shared" si="1"/>
        <v>7161</v>
      </c>
    </row>
    <row r="104" spans="1:5" s="147" customFormat="1" ht="15.6" hidden="1">
      <c r="A104" s="159"/>
      <c r="B104" s="160" t="s">
        <v>592</v>
      </c>
      <c r="C104" s="161" t="s">
        <v>493</v>
      </c>
      <c r="D104" s="162">
        <f>'11C2'!I118</f>
        <v>6603</v>
      </c>
      <c r="E104" s="162">
        <f t="shared" si="1"/>
        <v>7131</v>
      </c>
    </row>
    <row r="105" spans="1:5" s="147" customFormat="1" ht="15.6" hidden="1">
      <c r="A105" s="159"/>
      <c r="B105" s="160" t="s">
        <v>593</v>
      </c>
      <c r="C105" s="161" t="s">
        <v>493</v>
      </c>
      <c r="D105" s="162">
        <f>'11C2'!I119</f>
        <v>6593</v>
      </c>
      <c r="E105" s="162">
        <f t="shared" si="1"/>
        <v>7120</v>
      </c>
    </row>
    <row r="106" spans="1:5" s="147" customFormat="1" ht="15.6" hidden="1">
      <c r="A106" s="159"/>
      <c r="B106" s="160" t="s">
        <v>594</v>
      </c>
      <c r="C106" s="161" t="s">
        <v>493</v>
      </c>
      <c r="D106" s="162">
        <f>'11C2'!I120</f>
        <v>6565</v>
      </c>
      <c r="E106" s="162">
        <f t="shared" si="1"/>
        <v>7090</v>
      </c>
    </row>
    <row r="107" spans="1:5" s="147" customFormat="1" ht="15.6" hidden="1">
      <c r="A107" s="159"/>
      <c r="B107" s="160" t="s">
        <v>595</v>
      </c>
      <c r="C107" s="161" t="s">
        <v>493</v>
      </c>
      <c r="D107" s="162">
        <f>'11C2'!I121</f>
        <v>6554</v>
      </c>
      <c r="E107" s="162">
        <f t="shared" si="1"/>
        <v>7078</v>
      </c>
    </row>
    <row r="108" spans="1:5" s="147" customFormat="1" ht="15.6" hidden="1">
      <c r="A108" s="159"/>
      <c r="B108" s="160" t="s">
        <v>596</v>
      </c>
      <c r="C108" s="161" t="s">
        <v>493</v>
      </c>
      <c r="D108" s="162">
        <f>'11C2'!I122</f>
        <v>6526</v>
      </c>
      <c r="E108" s="162">
        <f t="shared" si="1"/>
        <v>7048</v>
      </c>
    </row>
    <row r="109" spans="1:5" s="147" customFormat="1" ht="15.6">
      <c r="A109" s="159" t="s">
        <v>5</v>
      </c>
      <c r="B109" s="160" t="s">
        <v>597</v>
      </c>
      <c r="C109" s="161" t="s">
        <v>493</v>
      </c>
      <c r="D109" s="162">
        <f>'11C2'!I123</f>
        <v>6516</v>
      </c>
      <c r="E109" s="162">
        <f t="shared" si="1"/>
        <v>7037</v>
      </c>
    </row>
    <row r="110" spans="1:5" s="147" customFormat="1" ht="15.6" hidden="1">
      <c r="A110" s="159"/>
      <c r="B110" s="160" t="s">
        <v>598</v>
      </c>
      <c r="C110" s="161" t="s">
        <v>493</v>
      </c>
      <c r="D110" s="162">
        <f>'11C2'!I124</f>
        <v>6506</v>
      </c>
      <c r="E110" s="162">
        <f t="shared" si="1"/>
        <v>7026</v>
      </c>
    </row>
    <row r="111" spans="1:5" s="147" customFormat="1" ht="15.6" hidden="1">
      <c r="A111" s="159"/>
      <c r="B111" s="160" t="s">
        <v>599</v>
      </c>
      <c r="C111" s="161" t="s">
        <v>493</v>
      </c>
      <c r="D111" s="162">
        <f>'11C2'!I125</f>
        <v>6479</v>
      </c>
      <c r="E111" s="162">
        <f t="shared" si="1"/>
        <v>6997</v>
      </c>
    </row>
    <row r="112" spans="1:5" s="147" customFormat="1" ht="15.6" hidden="1">
      <c r="A112" s="159"/>
      <c r="B112" s="160" t="s">
        <v>600</v>
      </c>
      <c r="C112" s="161" t="s">
        <v>493</v>
      </c>
      <c r="D112" s="162">
        <f>'11C2'!I126</f>
        <v>6470</v>
      </c>
      <c r="E112" s="162">
        <f t="shared" si="1"/>
        <v>6988</v>
      </c>
    </row>
    <row r="113" spans="1:5" s="147" customFormat="1" ht="15.6" hidden="1">
      <c r="A113" s="159"/>
      <c r="B113" s="160" t="s">
        <v>601</v>
      </c>
      <c r="C113" s="161" t="s">
        <v>493</v>
      </c>
      <c r="D113" s="162">
        <f>'11C2'!I127</f>
        <v>6441</v>
      </c>
      <c r="E113" s="162">
        <f t="shared" si="1"/>
        <v>6956</v>
      </c>
    </row>
    <row r="114" spans="1:5" s="147" customFormat="1" ht="15.6" hidden="1">
      <c r="A114" s="159"/>
      <c r="B114" s="160" t="s">
        <v>602</v>
      </c>
      <c r="C114" s="161" t="s">
        <v>493</v>
      </c>
      <c r="D114" s="162">
        <f>'11C2'!I128</f>
        <v>6432</v>
      </c>
      <c r="E114" s="162">
        <f t="shared" si="1"/>
        <v>6947</v>
      </c>
    </row>
    <row r="115" spans="1:5" s="147" customFormat="1" ht="15.6" hidden="1">
      <c r="A115" s="159"/>
      <c r="B115" s="160" t="s">
        <v>603</v>
      </c>
      <c r="C115" s="161" t="s">
        <v>493</v>
      </c>
      <c r="D115" s="162">
        <f>'11C2'!I129</f>
        <v>6405</v>
      </c>
      <c r="E115" s="162">
        <f t="shared" si="1"/>
        <v>6917</v>
      </c>
    </row>
    <row r="116" spans="1:5" s="147" customFormat="1" ht="15.6" hidden="1">
      <c r="A116" s="159"/>
      <c r="B116" s="160" t="s">
        <v>604</v>
      </c>
      <c r="C116" s="161" t="s">
        <v>493</v>
      </c>
      <c r="D116" s="162">
        <f>'11C2'!I130</f>
        <v>6395</v>
      </c>
      <c r="E116" s="162">
        <f t="shared" si="1"/>
        <v>6907</v>
      </c>
    </row>
    <row r="117" spans="1:5" s="147" customFormat="1" ht="15.6" hidden="1">
      <c r="A117" s="159"/>
      <c r="B117" s="160" t="s">
        <v>605</v>
      </c>
      <c r="C117" s="161" t="s">
        <v>493</v>
      </c>
      <c r="D117" s="162">
        <f>'11C2'!I131</f>
        <v>6385</v>
      </c>
      <c r="E117" s="162">
        <f t="shared" si="1"/>
        <v>6896</v>
      </c>
    </row>
    <row r="118" spans="1:5" s="147" customFormat="1" ht="15.6" hidden="1">
      <c r="A118" s="159"/>
      <c r="B118" s="160" t="s">
        <v>606</v>
      </c>
      <c r="C118" s="161" t="s">
        <v>493</v>
      </c>
      <c r="D118" s="162">
        <f>'11C2'!I132</f>
        <v>6358</v>
      </c>
      <c r="E118" s="162">
        <f t="shared" si="1"/>
        <v>6867</v>
      </c>
    </row>
    <row r="119" spans="1:5" s="147" customFormat="1" ht="15.6">
      <c r="A119" s="159" t="s">
        <v>5</v>
      </c>
      <c r="B119" s="160" t="s">
        <v>607</v>
      </c>
      <c r="C119" s="161" t="s">
        <v>493</v>
      </c>
      <c r="D119" s="162">
        <f>'11C2'!I133</f>
        <v>6349</v>
      </c>
      <c r="E119" s="162">
        <f t="shared" si="1"/>
        <v>6857</v>
      </c>
    </row>
    <row r="120" spans="1:5" s="147" customFormat="1" ht="15.6" hidden="1">
      <c r="A120" s="159"/>
      <c r="B120" s="160" t="s">
        <v>608</v>
      </c>
      <c r="C120" s="161" t="s">
        <v>493</v>
      </c>
      <c r="D120" s="162">
        <f>'11C2'!I134</f>
        <v>6322</v>
      </c>
      <c r="E120" s="162">
        <f t="shared" si="1"/>
        <v>6828</v>
      </c>
    </row>
    <row r="121" spans="1:5" s="147" customFormat="1" ht="15.6" hidden="1">
      <c r="A121" s="159"/>
      <c r="B121" s="160" t="s">
        <v>609</v>
      </c>
      <c r="C121" s="161" t="s">
        <v>493</v>
      </c>
      <c r="D121" s="162">
        <f>'11C2'!I135</f>
        <v>6315</v>
      </c>
      <c r="E121" s="162">
        <f t="shared" si="1"/>
        <v>6820</v>
      </c>
    </row>
    <row r="122" spans="1:5" s="147" customFormat="1" ht="15.6" hidden="1">
      <c r="A122" s="159"/>
      <c r="B122" s="160" t="s">
        <v>610</v>
      </c>
      <c r="C122" s="161" t="s">
        <v>493</v>
      </c>
      <c r="D122" s="162">
        <f>'11C2'!I136</f>
        <v>6307</v>
      </c>
      <c r="E122" s="162">
        <f t="shared" si="1"/>
        <v>6812</v>
      </c>
    </row>
    <row r="123" spans="1:5" s="147" customFormat="1" ht="15.6" hidden="1">
      <c r="A123" s="159"/>
      <c r="B123" s="160" t="s">
        <v>611</v>
      </c>
      <c r="C123" s="161" t="s">
        <v>493</v>
      </c>
      <c r="D123" s="162">
        <f>'11C2'!I137</f>
        <v>6280</v>
      </c>
      <c r="E123" s="162">
        <f t="shared" si="1"/>
        <v>6782</v>
      </c>
    </row>
    <row r="124" spans="1:5" s="147" customFormat="1" ht="15.6" hidden="1">
      <c r="A124" s="159"/>
      <c r="B124" s="160" t="s">
        <v>612</v>
      </c>
      <c r="C124" s="161" t="s">
        <v>493</v>
      </c>
      <c r="D124" s="162">
        <f>'11C2'!I138</f>
        <v>6272</v>
      </c>
      <c r="E124" s="162">
        <f t="shared" si="1"/>
        <v>6774</v>
      </c>
    </row>
    <row r="125" spans="1:5" s="147" customFormat="1" ht="15.6" hidden="1">
      <c r="A125" s="159"/>
      <c r="B125" s="160" t="s">
        <v>613</v>
      </c>
      <c r="C125" s="161" t="s">
        <v>493</v>
      </c>
      <c r="D125" s="162">
        <f>'11C2'!I139</f>
        <v>6264</v>
      </c>
      <c r="E125" s="162">
        <f t="shared" si="1"/>
        <v>6765</v>
      </c>
    </row>
    <row r="126" spans="1:5" s="147" customFormat="1" ht="15.6" hidden="1">
      <c r="A126" s="159"/>
      <c r="B126" s="160" t="s">
        <v>614</v>
      </c>
      <c r="C126" s="161" t="s">
        <v>493</v>
      </c>
      <c r="D126" s="162">
        <f>'11C2'!I140</f>
        <v>6237</v>
      </c>
      <c r="E126" s="162">
        <f t="shared" si="1"/>
        <v>6736</v>
      </c>
    </row>
    <row r="127" spans="1:5" s="147" customFormat="1" ht="15.6" hidden="1">
      <c r="A127" s="159"/>
      <c r="B127" s="160" t="s">
        <v>615</v>
      </c>
      <c r="C127" s="161" t="s">
        <v>493</v>
      </c>
      <c r="D127" s="162">
        <f>'11C2'!I141</f>
        <v>6228</v>
      </c>
      <c r="E127" s="162">
        <f t="shared" si="1"/>
        <v>6726</v>
      </c>
    </row>
    <row r="128" spans="1:5" s="147" customFormat="1" ht="15.6" hidden="1">
      <c r="A128" s="159"/>
      <c r="B128" s="160" t="s">
        <v>616</v>
      </c>
      <c r="C128" s="161" t="s">
        <v>493</v>
      </c>
      <c r="D128" s="162">
        <f>'11C2'!I142</f>
        <v>6203</v>
      </c>
      <c r="E128" s="162">
        <f t="shared" si="1"/>
        <v>6699</v>
      </c>
    </row>
    <row r="129" spans="1:5" s="147" customFormat="1" ht="15.6">
      <c r="A129" s="167" t="s">
        <v>5</v>
      </c>
      <c r="B129" s="160" t="s">
        <v>617</v>
      </c>
      <c r="C129" s="161" t="s">
        <v>493</v>
      </c>
      <c r="D129" s="162">
        <f>'11C2'!I143</f>
        <v>6194</v>
      </c>
      <c r="E129" s="162">
        <f t="shared" si="1"/>
        <v>6690</v>
      </c>
    </row>
    <row r="130" spans="1:5" s="147" customFormat="1" ht="15.6" hidden="1">
      <c r="A130" s="159"/>
      <c r="B130" s="160" t="s">
        <v>618</v>
      </c>
      <c r="C130" s="161" t="s">
        <v>493</v>
      </c>
      <c r="D130" s="162">
        <f>'11C2'!I144</f>
        <v>6187</v>
      </c>
      <c r="E130" s="162">
        <f t="shared" si="1"/>
        <v>6682</v>
      </c>
    </row>
    <row r="131" spans="1:5" s="147" customFormat="1" ht="15.6" hidden="1">
      <c r="A131" s="159"/>
      <c r="B131" s="160" t="s">
        <v>619</v>
      </c>
      <c r="C131" s="161" t="s">
        <v>493</v>
      </c>
      <c r="D131" s="162">
        <f>'11C2'!I145</f>
        <v>6162</v>
      </c>
      <c r="E131" s="162">
        <f t="shared" si="1"/>
        <v>6655</v>
      </c>
    </row>
    <row r="132" spans="1:5" s="147" customFormat="1" ht="15.6" hidden="1">
      <c r="A132" s="159"/>
      <c r="B132" s="160" t="s">
        <v>620</v>
      </c>
      <c r="C132" s="161" t="s">
        <v>493</v>
      </c>
      <c r="D132" s="162">
        <f>'11C2'!I146</f>
        <v>6155</v>
      </c>
      <c r="E132" s="162">
        <f t="shared" si="1"/>
        <v>6647</v>
      </c>
    </row>
    <row r="133" spans="1:5" s="147" customFormat="1" ht="15.6" hidden="1">
      <c r="A133" s="159"/>
      <c r="B133" s="160" t="s">
        <v>621</v>
      </c>
      <c r="C133" s="161" t="s">
        <v>493</v>
      </c>
      <c r="D133" s="162">
        <f>'11C2'!I147</f>
        <v>6148</v>
      </c>
      <c r="E133" s="162">
        <f t="shared" si="1"/>
        <v>6640</v>
      </c>
    </row>
    <row r="134" spans="1:5" s="147" customFormat="1" ht="15.6" hidden="1">
      <c r="A134" s="159"/>
      <c r="B134" s="160" t="s">
        <v>622</v>
      </c>
      <c r="C134" s="161" t="s">
        <v>493</v>
      </c>
      <c r="D134" s="162">
        <f>'11C2'!I148</f>
        <v>6141</v>
      </c>
      <c r="E134" s="162">
        <f t="shared" si="1"/>
        <v>6632</v>
      </c>
    </row>
    <row r="135" spans="1:5" s="147" customFormat="1" ht="15.6" hidden="1">
      <c r="A135" s="159"/>
      <c r="B135" s="160" t="s">
        <v>623</v>
      </c>
      <c r="C135" s="161" t="s">
        <v>493</v>
      </c>
      <c r="D135" s="162">
        <f>'11C2'!I149</f>
        <v>6115</v>
      </c>
      <c r="E135" s="162">
        <f t="shared" si="1"/>
        <v>6604</v>
      </c>
    </row>
    <row r="136" spans="1:5" s="147" customFormat="1" ht="15.6" hidden="1">
      <c r="A136" s="159"/>
      <c r="B136" s="160" t="s">
        <v>624</v>
      </c>
      <c r="C136" s="161" t="s">
        <v>493</v>
      </c>
      <c r="D136" s="162">
        <f>'11C2'!I150</f>
        <v>6108</v>
      </c>
      <c r="E136" s="162">
        <f t="shared" ref="E136:E199" si="2">+ROUND(D136+D136*8%,0)</f>
        <v>6597</v>
      </c>
    </row>
    <row r="137" spans="1:5" s="147" customFormat="1" ht="15.6" hidden="1">
      <c r="A137" s="159"/>
      <c r="B137" s="160" t="s">
        <v>625</v>
      </c>
      <c r="C137" s="161" t="s">
        <v>493</v>
      </c>
      <c r="D137" s="162">
        <f>'11C2'!I151</f>
        <v>6101</v>
      </c>
      <c r="E137" s="162">
        <f t="shared" si="2"/>
        <v>6589</v>
      </c>
    </row>
    <row r="138" spans="1:5" s="147" customFormat="1" ht="15.6" hidden="1">
      <c r="A138" s="159"/>
      <c r="B138" s="160" t="s">
        <v>626</v>
      </c>
      <c r="C138" s="161" t="s">
        <v>493</v>
      </c>
      <c r="D138" s="162">
        <f>'11C2'!I152</f>
        <v>6077</v>
      </c>
      <c r="E138" s="162">
        <f t="shared" si="2"/>
        <v>6563</v>
      </c>
    </row>
    <row r="139" spans="1:5" s="147" customFormat="1" ht="15.6">
      <c r="A139" s="167" t="s">
        <v>5</v>
      </c>
      <c r="B139" s="160" t="s">
        <v>627</v>
      </c>
      <c r="C139" s="161" t="s">
        <v>493</v>
      </c>
      <c r="D139" s="162">
        <f>'11C2'!I153</f>
        <v>6069</v>
      </c>
      <c r="E139" s="162">
        <f t="shared" si="2"/>
        <v>6555</v>
      </c>
    </row>
    <row r="140" spans="1:5" s="147" customFormat="1" ht="15.6" hidden="1">
      <c r="A140" s="159"/>
      <c r="B140" s="160" t="s">
        <v>628</v>
      </c>
      <c r="C140" s="161" t="s">
        <v>493</v>
      </c>
      <c r="D140" s="162">
        <f>'11C2'!I154</f>
        <v>6063</v>
      </c>
      <c r="E140" s="162">
        <f t="shared" si="2"/>
        <v>6548</v>
      </c>
    </row>
    <row r="141" spans="1:5" s="147" customFormat="1" ht="15.6" hidden="1">
      <c r="A141" s="159"/>
      <c r="B141" s="160" t="s">
        <v>629</v>
      </c>
      <c r="C141" s="161" t="s">
        <v>493</v>
      </c>
      <c r="D141" s="162">
        <f>'11C2'!I155</f>
        <v>6039</v>
      </c>
      <c r="E141" s="162">
        <f t="shared" si="2"/>
        <v>6522</v>
      </c>
    </row>
    <row r="142" spans="1:5" s="147" customFormat="1" ht="15.6" hidden="1">
      <c r="A142" s="159"/>
      <c r="B142" s="160" t="s">
        <v>630</v>
      </c>
      <c r="C142" s="161" t="s">
        <v>493</v>
      </c>
      <c r="D142" s="162">
        <f>'11C2'!I156</f>
        <v>6033</v>
      </c>
      <c r="E142" s="162">
        <f t="shared" si="2"/>
        <v>6516</v>
      </c>
    </row>
    <row r="143" spans="1:5" s="147" customFormat="1" ht="15.6" hidden="1">
      <c r="A143" s="159"/>
      <c r="B143" s="160" t="s">
        <v>631</v>
      </c>
      <c r="C143" s="161" t="s">
        <v>493</v>
      </c>
      <c r="D143" s="162">
        <f>'11C2'!I157</f>
        <v>6028</v>
      </c>
      <c r="E143" s="162">
        <f t="shared" si="2"/>
        <v>6510</v>
      </c>
    </row>
    <row r="144" spans="1:5" s="147" customFormat="1" ht="15.6" hidden="1">
      <c r="A144" s="159"/>
      <c r="B144" s="160" t="s">
        <v>632</v>
      </c>
      <c r="C144" s="161" t="s">
        <v>493</v>
      </c>
      <c r="D144" s="162">
        <f>'11C2'!I158</f>
        <v>6022</v>
      </c>
      <c r="E144" s="162">
        <f t="shared" si="2"/>
        <v>6504</v>
      </c>
    </row>
    <row r="145" spans="1:5" s="147" customFormat="1" ht="15.6" hidden="1">
      <c r="A145" s="159"/>
      <c r="B145" s="160" t="s">
        <v>633</v>
      </c>
      <c r="C145" s="161" t="s">
        <v>493</v>
      </c>
      <c r="D145" s="162">
        <f>'11C2'!I159</f>
        <v>5999</v>
      </c>
      <c r="E145" s="162">
        <f t="shared" si="2"/>
        <v>6479</v>
      </c>
    </row>
    <row r="146" spans="1:5" s="147" customFormat="1" ht="15.6" hidden="1">
      <c r="A146" s="159"/>
      <c r="B146" s="160" t="s">
        <v>634</v>
      </c>
      <c r="C146" s="161" t="s">
        <v>493</v>
      </c>
      <c r="D146" s="162">
        <f>'11C2'!I160</f>
        <v>5993</v>
      </c>
      <c r="E146" s="162">
        <f t="shared" si="2"/>
        <v>6472</v>
      </c>
    </row>
    <row r="147" spans="1:5" s="147" customFormat="1" ht="15.6" hidden="1">
      <c r="A147" s="159"/>
      <c r="B147" s="160" t="s">
        <v>635</v>
      </c>
      <c r="C147" s="161" t="s">
        <v>493</v>
      </c>
      <c r="D147" s="162">
        <f>'11C2'!I161</f>
        <v>5987</v>
      </c>
      <c r="E147" s="162">
        <f t="shared" si="2"/>
        <v>6466</v>
      </c>
    </row>
    <row r="148" spans="1:5" s="147" customFormat="1" ht="15.6" hidden="1">
      <c r="A148" s="159"/>
      <c r="B148" s="160" t="s">
        <v>636</v>
      </c>
      <c r="C148" s="161" t="s">
        <v>493</v>
      </c>
      <c r="D148" s="162">
        <f>'11C2'!I162</f>
        <v>5982</v>
      </c>
      <c r="E148" s="162">
        <f t="shared" si="2"/>
        <v>6461</v>
      </c>
    </row>
    <row r="149" spans="1:5" s="147" customFormat="1" ht="15.6">
      <c r="A149" s="167" t="s">
        <v>5</v>
      </c>
      <c r="B149" s="160" t="s">
        <v>637</v>
      </c>
      <c r="C149" s="161" t="s">
        <v>493</v>
      </c>
      <c r="D149" s="162">
        <f>'11C2'!I163</f>
        <v>5958</v>
      </c>
      <c r="E149" s="162">
        <f t="shared" si="2"/>
        <v>6435</v>
      </c>
    </row>
    <row r="150" spans="1:5" s="147" customFormat="1" ht="15.6" hidden="1">
      <c r="A150" s="159"/>
      <c r="B150" s="160" t="s">
        <v>638</v>
      </c>
      <c r="C150" s="161" t="s">
        <v>493</v>
      </c>
      <c r="D150" s="162">
        <f>'11C2'!I164</f>
        <v>5952</v>
      </c>
      <c r="E150" s="162">
        <f t="shared" si="2"/>
        <v>6428</v>
      </c>
    </row>
    <row r="151" spans="1:5" s="147" customFormat="1" ht="15.6" hidden="1">
      <c r="A151" s="159"/>
      <c r="B151" s="160" t="s">
        <v>639</v>
      </c>
      <c r="C151" s="161" t="s">
        <v>493</v>
      </c>
      <c r="D151" s="162">
        <f>'11C2'!I165</f>
        <v>5946</v>
      </c>
      <c r="E151" s="162">
        <f t="shared" si="2"/>
        <v>6422</v>
      </c>
    </row>
    <row r="152" spans="1:5" s="147" customFormat="1" ht="15.6" hidden="1">
      <c r="A152" s="159"/>
      <c r="B152" s="160" t="s">
        <v>640</v>
      </c>
      <c r="C152" s="161" t="s">
        <v>493</v>
      </c>
      <c r="D152" s="162">
        <f>'11C2'!I166</f>
        <v>5940</v>
      </c>
      <c r="E152" s="162">
        <f t="shared" si="2"/>
        <v>6415</v>
      </c>
    </row>
    <row r="153" spans="1:5" s="147" customFormat="1" ht="15.6" hidden="1">
      <c r="A153" s="159"/>
      <c r="B153" s="160" t="s">
        <v>641</v>
      </c>
      <c r="C153" s="161" t="s">
        <v>493</v>
      </c>
      <c r="D153" s="162">
        <f>'11C2'!I167</f>
        <v>5916</v>
      </c>
      <c r="E153" s="162">
        <f t="shared" si="2"/>
        <v>6389</v>
      </c>
    </row>
    <row r="154" spans="1:5" s="147" customFormat="1" ht="15.6" hidden="1">
      <c r="A154" s="159"/>
      <c r="B154" s="160" t="s">
        <v>642</v>
      </c>
      <c r="C154" s="161" t="s">
        <v>493</v>
      </c>
      <c r="D154" s="162">
        <f>'11C2'!I168</f>
        <v>5909</v>
      </c>
      <c r="E154" s="162">
        <f t="shared" si="2"/>
        <v>6382</v>
      </c>
    </row>
    <row r="155" spans="1:5" s="147" customFormat="1" ht="15.6" hidden="1">
      <c r="A155" s="159"/>
      <c r="B155" s="160" t="s">
        <v>643</v>
      </c>
      <c r="C155" s="161" t="s">
        <v>493</v>
      </c>
      <c r="D155" s="162">
        <f>'11C2'!I169</f>
        <v>5903</v>
      </c>
      <c r="E155" s="162">
        <f t="shared" si="2"/>
        <v>6375</v>
      </c>
    </row>
    <row r="156" spans="1:5" s="147" customFormat="1" ht="15.6" hidden="1">
      <c r="A156" s="159"/>
      <c r="B156" s="160" t="s">
        <v>644</v>
      </c>
      <c r="C156" s="161" t="s">
        <v>493</v>
      </c>
      <c r="D156" s="162">
        <f>'11C2'!I170</f>
        <v>5897</v>
      </c>
      <c r="E156" s="162">
        <f t="shared" si="2"/>
        <v>6369</v>
      </c>
    </row>
    <row r="157" spans="1:5" s="147" customFormat="1" ht="15.6" hidden="1">
      <c r="A157" s="159"/>
      <c r="B157" s="160" t="s">
        <v>645</v>
      </c>
      <c r="C157" s="161" t="s">
        <v>493</v>
      </c>
      <c r="D157" s="162">
        <f>'11C2'!I171</f>
        <v>5872</v>
      </c>
      <c r="E157" s="162">
        <f t="shared" si="2"/>
        <v>6342</v>
      </c>
    </row>
    <row r="158" spans="1:5" s="147" customFormat="1" ht="15.6" hidden="1">
      <c r="A158" s="159"/>
      <c r="B158" s="160" t="s">
        <v>646</v>
      </c>
      <c r="C158" s="161" t="s">
        <v>493</v>
      </c>
      <c r="D158" s="162">
        <f>'11C2'!I172</f>
        <v>5866</v>
      </c>
      <c r="E158" s="162">
        <f t="shared" si="2"/>
        <v>6335</v>
      </c>
    </row>
    <row r="159" spans="1:5" s="147" customFormat="1" ht="15.6">
      <c r="A159" s="167" t="s">
        <v>5</v>
      </c>
      <c r="B159" s="160" t="s">
        <v>647</v>
      </c>
      <c r="C159" s="161" t="s">
        <v>493</v>
      </c>
      <c r="D159" s="162">
        <f>'11C2'!I173</f>
        <v>5860</v>
      </c>
      <c r="E159" s="162">
        <f t="shared" si="2"/>
        <v>6329</v>
      </c>
    </row>
    <row r="160" spans="1:5" s="147" customFormat="1" ht="15.6" hidden="1">
      <c r="A160" s="159"/>
      <c r="B160" s="160" t="s">
        <v>648</v>
      </c>
      <c r="C160" s="161" t="s">
        <v>493</v>
      </c>
      <c r="D160" s="162">
        <f>'11C2'!I174</f>
        <v>5837</v>
      </c>
      <c r="E160" s="162">
        <f t="shared" si="2"/>
        <v>6304</v>
      </c>
    </row>
    <row r="161" spans="1:5" s="147" customFormat="1" ht="15.6" hidden="1">
      <c r="A161" s="159"/>
      <c r="B161" s="160" t="s">
        <v>649</v>
      </c>
      <c r="C161" s="161" t="s">
        <v>493</v>
      </c>
      <c r="D161" s="162">
        <f>'11C2'!I175</f>
        <v>5832</v>
      </c>
      <c r="E161" s="162">
        <f t="shared" si="2"/>
        <v>6299</v>
      </c>
    </row>
    <row r="162" spans="1:5" s="147" customFormat="1" ht="15.6" hidden="1">
      <c r="A162" s="159"/>
      <c r="B162" s="160" t="s">
        <v>650</v>
      </c>
      <c r="C162" s="161" t="s">
        <v>493</v>
      </c>
      <c r="D162" s="162">
        <f>'11C2'!I176</f>
        <v>5826</v>
      </c>
      <c r="E162" s="162">
        <f t="shared" si="2"/>
        <v>6292</v>
      </c>
    </row>
    <row r="163" spans="1:5" s="147" customFormat="1" ht="15.6" hidden="1">
      <c r="A163" s="159"/>
      <c r="B163" s="160" t="s">
        <v>651</v>
      </c>
      <c r="C163" s="161" t="s">
        <v>493</v>
      </c>
      <c r="D163" s="162">
        <f>'11C2'!I177</f>
        <v>5821</v>
      </c>
      <c r="E163" s="162">
        <f t="shared" si="2"/>
        <v>6287</v>
      </c>
    </row>
    <row r="164" spans="1:5" s="147" customFormat="1" ht="15.6" hidden="1">
      <c r="A164" s="159"/>
      <c r="B164" s="160" t="s">
        <v>652</v>
      </c>
      <c r="C164" s="161" t="s">
        <v>493</v>
      </c>
      <c r="D164" s="162">
        <f>'11C2'!I178</f>
        <v>5798</v>
      </c>
      <c r="E164" s="162">
        <f t="shared" si="2"/>
        <v>6262</v>
      </c>
    </row>
    <row r="165" spans="1:5" s="147" customFormat="1" ht="15.6" hidden="1">
      <c r="A165" s="159"/>
      <c r="B165" s="160" t="s">
        <v>653</v>
      </c>
      <c r="C165" s="161" t="s">
        <v>493</v>
      </c>
      <c r="D165" s="162">
        <f>'11C2'!I179</f>
        <v>5792</v>
      </c>
      <c r="E165" s="162">
        <f t="shared" si="2"/>
        <v>6255</v>
      </c>
    </row>
    <row r="166" spans="1:5" s="147" customFormat="1" ht="15.6" hidden="1">
      <c r="A166" s="159"/>
      <c r="B166" s="160" t="s">
        <v>654</v>
      </c>
      <c r="C166" s="161" t="s">
        <v>493</v>
      </c>
      <c r="D166" s="162">
        <f>'11C2'!I180</f>
        <v>5787</v>
      </c>
      <c r="E166" s="162">
        <f t="shared" si="2"/>
        <v>6250</v>
      </c>
    </row>
    <row r="167" spans="1:5" s="147" customFormat="1" ht="15.6" hidden="1">
      <c r="A167" s="159"/>
      <c r="B167" s="160" t="s">
        <v>655</v>
      </c>
      <c r="C167" s="161" t="s">
        <v>493</v>
      </c>
      <c r="D167" s="162">
        <f>'11C2'!I181</f>
        <v>5782</v>
      </c>
      <c r="E167" s="162">
        <f t="shared" si="2"/>
        <v>6245</v>
      </c>
    </row>
    <row r="168" spans="1:5" s="147" customFormat="1" ht="15.6" hidden="1">
      <c r="A168" s="159"/>
      <c r="B168" s="160" t="s">
        <v>656</v>
      </c>
      <c r="C168" s="161" t="s">
        <v>493</v>
      </c>
      <c r="D168" s="162">
        <f>'11C2'!I182</f>
        <v>5776</v>
      </c>
      <c r="E168" s="162">
        <f t="shared" si="2"/>
        <v>6238</v>
      </c>
    </row>
    <row r="169" spans="1:5" s="147" customFormat="1" ht="15.6">
      <c r="A169" s="167" t="s">
        <v>5</v>
      </c>
      <c r="B169" s="160" t="s">
        <v>657</v>
      </c>
      <c r="C169" s="161" t="s">
        <v>493</v>
      </c>
      <c r="D169" s="162">
        <f>'11C2'!I183</f>
        <v>5753</v>
      </c>
      <c r="E169" s="162">
        <f t="shared" si="2"/>
        <v>6213</v>
      </c>
    </row>
    <row r="170" spans="1:5" s="147" customFormat="1" ht="15.6" hidden="1">
      <c r="A170" s="159"/>
      <c r="B170" s="160" t="s">
        <v>658</v>
      </c>
      <c r="C170" s="161" t="s">
        <v>493</v>
      </c>
      <c r="D170" s="162">
        <f>'11C2'!I184</f>
        <v>5748</v>
      </c>
      <c r="E170" s="162">
        <f t="shared" si="2"/>
        <v>6208</v>
      </c>
    </row>
    <row r="171" spans="1:5" s="147" customFormat="1" ht="15.6" hidden="1">
      <c r="A171" s="159"/>
      <c r="B171" s="160" t="s">
        <v>659</v>
      </c>
      <c r="C171" s="161" t="s">
        <v>493</v>
      </c>
      <c r="D171" s="162">
        <f>'11C2'!I185</f>
        <v>5742</v>
      </c>
      <c r="E171" s="162">
        <f t="shared" si="2"/>
        <v>6201</v>
      </c>
    </row>
    <row r="172" spans="1:5" s="147" customFormat="1" ht="15.6" hidden="1">
      <c r="A172" s="159"/>
      <c r="B172" s="160" t="s">
        <v>660</v>
      </c>
      <c r="C172" s="161" t="s">
        <v>493</v>
      </c>
      <c r="D172" s="162">
        <f>'11C2'!I186</f>
        <v>5737</v>
      </c>
      <c r="E172" s="162">
        <f t="shared" si="2"/>
        <v>6196</v>
      </c>
    </row>
    <row r="173" spans="1:5" s="147" customFormat="1" ht="15.6" hidden="1">
      <c r="A173" s="159"/>
      <c r="B173" s="160" t="s">
        <v>661</v>
      </c>
      <c r="C173" s="161" t="s">
        <v>493</v>
      </c>
      <c r="D173" s="162">
        <f>'11C2'!I187</f>
        <v>5713</v>
      </c>
      <c r="E173" s="162">
        <f t="shared" si="2"/>
        <v>6170</v>
      </c>
    </row>
    <row r="174" spans="1:5" s="147" customFormat="1" ht="15.6" hidden="1">
      <c r="A174" s="159"/>
      <c r="B174" s="160" t="s">
        <v>662</v>
      </c>
      <c r="C174" s="161" t="s">
        <v>493</v>
      </c>
      <c r="D174" s="162">
        <f>'11C2'!I188</f>
        <v>5708</v>
      </c>
      <c r="E174" s="162">
        <f t="shared" si="2"/>
        <v>6165</v>
      </c>
    </row>
    <row r="175" spans="1:5" s="147" customFormat="1" ht="15.6" hidden="1">
      <c r="A175" s="159"/>
      <c r="B175" s="160" t="s">
        <v>663</v>
      </c>
      <c r="C175" s="161" t="s">
        <v>493</v>
      </c>
      <c r="D175" s="162">
        <f>'11C2'!I189</f>
        <v>5703</v>
      </c>
      <c r="E175" s="162">
        <f t="shared" si="2"/>
        <v>6159</v>
      </c>
    </row>
    <row r="176" spans="1:5" s="147" customFormat="1" ht="15.6" hidden="1">
      <c r="A176" s="159"/>
      <c r="B176" s="160" t="s">
        <v>664</v>
      </c>
      <c r="C176" s="161" t="s">
        <v>493</v>
      </c>
      <c r="D176" s="162">
        <f>'11C2'!I190</f>
        <v>5697</v>
      </c>
      <c r="E176" s="162">
        <f t="shared" si="2"/>
        <v>6153</v>
      </c>
    </row>
    <row r="177" spans="1:5" s="147" customFormat="1" ht="15.6" hidden="1">
      <c r="A177" s="159"/>
      <c r="B177" s="160" t="s">
        <v>665</v>
      </c>
      <c r="C177" s="161" t="s">
        <v>493</v>
      </c>
      <c r="D177" s="162">
        <f>'11C2'!I191</f>
        <v>5673</v>
      </c>
      <c r="E177" s="162">
        <f t="shared" si="2"/>
        <v>6127</v>
      </c>
    </row>
    <row r="178" spans="1:5" s="147" customFormat="1" ht="15.6" hidden="1">
      <c r="A178" s="159"/>
      <c r="B178" s="160" t="s">
        <v>666</v>
      </c>
      <c r="C178" s="161" t="s">
        <v>493</v>
      </c>
      <c r="D178" s="162">
        <f>'11C2'!I192</f>
        <v>5668</v>
      </c>
      <c r="E178" s="162">
        <f t="shared" si="2"/>
        <v>6121</v>
      </c>
    </row>
    <row r="179" spans="1:5" s="147" customFormat="1" ht="15.6">
      <c r="A179" s="167" t="s">
        <v>5</v>
      </c>
      <c r="B179" s="160" t="s">
        <v>667</v>
      </c>
      <c r="C179" s="161" t="s">
        <v>493</v>
      </c>
      <c r="D179" s="162">
        <f>'11C2'!I193</f>
        <v>5663</v>
      </c>
      <c r="E179" s="162">
        <f t="shared" si="2"/>
        <v>6116</v>
      </c>
    </row>
    <row r="180" spans="1:5" s="147" customFormat="1" ht="15.6" hidden="1">
      <c r="A180" s="159" t="s">
        <v>517</v>
      </c>
      <c r="B180" s="160" t="s">
        <v>668</v>
      </c>
      <c r="C180" s="161" t="s">
        <v>493</v>
      </c>
      <c r="D180" s="162">
        <f>'11C2'!I194</f>
        <v>5659</v>
      </c>
      <c r="E180" s="162">
        <f t="shared" si="2"/>
        <v>6112</v>
      </c>
    </row>
    <row r="181" spans="1:5" s="147" customFormat="1" ht="15.6" hidden="1">
      <c r="A181" s="159" t="s">
        <v>517</v>
      </c>
      <c r="B181" s="160" t="s">
        <v>669</v>
      </c>
      <c r="C181" s="161" t="s">
        <v>493</v>
      </c>
      <c r="D181" s="162">
        <f>'11C2'!I195</f>
        <v>5655</v>
      </c>
      <c r="E181" s="162">
        <f t="shared" si="2"/>
        <v>6107</v>
      </c>
    </row>
    <row r="182" spans="1:5" s="147" customFormat="1" ht="15.6" hidden="1">
      <c r="A182" s="159" t="s">
        <v>517</v>
      </c>
      <c r="B182" s="160" t="s">
        <v>670</v>
      </c>
      <c r="C182" s="161" t="s">
        <v>493</v>
      </c>
      <c r="D182" s="162">
        <f>'11C2'!I196</f>
        <v>5634</v>
      </c>
      <c r="E182" s="162">
        <f t="shared" si="2"/>
        <v>6085</v>
      </c>
    </row>
    <row r="183" spans="1:5" s="147" customFormat="1" ht="15.6" hidden="1">
      <c r="A183" s="159" t="s">
        <v>517</v>
      </c>
      <c r="B183" s="160" t="s">
        <v>671</v>
      </c>
      <c r="C183" s="161" t="s">
        <v>493</v>
      </c>
      <c r="D183" s="162">
        <f>'11C2'!I197</f>
        <v>5630</v>
      </c>
      <c r="E183" s="162">
        <f t="shared" si="2"/>
        <v>6080</v>
      </c>
    </row>
    <row r="184" spans="1:5" s="147" customFormat="1" ht="15.6" hidden="1">
      <c r="A184" s="159" t="s">
        <v>517</v>
      </c>
      <c r="B184" s="160" t="s">
        <v>672</v>
      </c>
      <c r="C184" s="161" t="s">
        <v>493</v>
      </c>
      <c r="D184" s="162">
        <f>'11C2'!I198</f>
        <v>5627</v>
      </c>
      <c r="E184" s="162">
        <f t="shared" si="2"/>
        <v>6077</v>
      </c>
    </row>
    <row r="185" spans="1:5" s="147" customFormat="1" ht="15.6" hidden="1">
      <c r="A185" s="159" t="s">
        <v>517</v>
      </c>
      <c r="B185" s="160" t="s">
        <v>673</v>
      </c>
      <c r="C185" s="161" t="s">
        <v>493</v>
      </c>
      <c r="D185" s="162">
        <f>'11C2'!I199</f>
        <v>5624</v>
      </c>
      <c r="E185" s="162">
        <f t="shared" si="2"/>
        <v>6074</v>
      </c>
    </row>
    <row r="186" spans="1:5" s="147" customFormat="1" ht="15.6" hidden="1">
      <c r="A186" s="159" t="s">
        <v>517</v>
      </c>
      <c r="B186" s="160" t="s">
        <v>674</v>
      </c>
      <c r="C186" s="161" t="s">
        <v>493</v>
      </c>
      <c r="D186" s="162">
        <f>'11C2'!I200</f>
        <v>5620</v>
      </c>
      <c r="E186" s="162">
        <f t="shared" si="2"/>
        <v>6070</v>
      </c>
    </row>
    <row r="187" spans="1:5" s="147" customFormat="1" ht="15.6" hidden="1">
      <c r="A187" s="159" t="s">
        <v>517</v>
      </c>
      <c r="B187" s="160" t="s">
        <v>675</v>
      </c>
      <c r="C187" s="161" t="s">
        <v>493</v>
      </c>
      <c r="D187" s="162">
        <f>'11C2'!I201</f>
        <v>5617</v>
      </c>
      <c r="E187" s="162">
        <f t="shared" si="2"/>
        <v>6066</v>
      </c>
    </row>
    <row r="188" spans="1:5" s="147" customFormat="1" ht="15.6" hidden="1">
      <c r="A188" s="159" t="s">
        <v>517</v>
      </c>
      <c r="B188" s="160" t="s">
        <v>676</v>
      </c>
      <c r="C188" s="161" t="s">
        <v>493</v>
      </c>
      <c r="D188" s="162">
        <f>'11C2'!I202</f>
        <v>5595</v>
      </c>
      <c r="E188" s="162">
        <f t="shared" si="2"/>
        <v>6043</v>
      </c>
    </row>
    <row r="189" spans="1:5" s="147" customFormat="1" ht="15.6" hidden="1">
      <c r="A189" s="159" t="s">
        <v>5</v>
      </c>
      <c r="B189" s="160" t="s">
        <v>677</v>
      </c>
      <c r="C189" s="161" t="s">
        <v>493</v>
      </c>
      <c r="D189" s="162">
        <f>'11C2'!I203</f>
        <v>5592</v>
      </c>
      <c r="E189" s="162">
        <f t="shared" si="2"/>
        <v>6039</v>
      </c>
    </row>
    <row r="190" spans="1:5" s="147" customFormat="1" ht="15.6" hidden="1">
      <c r="A190" s="159" t="s">
        <v>517</v>
      </c>
      <c r="B190" s="160" t="s">
        <v>678</v>
      </c>
      <c r="C190" s="161" t="s">
        <v>493</v>
      </c>
      <c r="D190" s="162">
        <f>'11C2'!I204</f>
        <v>5589</v>
      </c>
      <c r="E190" s="162">
        <f t="shared" si="2"/>
        <v>6036</v>
      </c>
    </row>
    <row r="191" spans="1:5" s="147" customFormat="1" ht="15.6" hidden="1">
      <c r="A191" s="159" t="s">
        <v>517</v>
      </c>
      <c r="B191" s="160" t="s">
        <v>679</v>
      </c>
      <c r="C191" s="161" t="s">
        <v>493</v>
      </c>
      <c r="D191" s="162">
        <f>'11C2'!I205</f>
        <v>5586</v>
      </c>
      <c r="E191" s="162">
        <f t="shared" si="2"/>
        <v>6033</v>
      </c>
    </row>
    <row r="192" spans="1:5" s="147" customFormat="1" ht="15.6" hidden="1">
      <c r="A192" s="159" t="s">
        <v>517</v>
      </c>
      <c r="B192" s="160" t="s">
        <v>680</v>
      </c>
      <c r="C192" s="161" t="s">
        <v>493</v>
      </c>
      <c r="D192" s="162">
        <f>'11C2'!I206</f>
        <v>5583</v>
      </c>
      <c r="E192" s="162">
        <f t="shared" si="2"/>
        <v>6030</v>
      </c>
    </row>
    <row r="193" spans="1:5" s="147" customFormat="1" ht="15.6" hidden="1">
      <c r="A193" s="159" t="s">
        <v>517</v>
      </c>
      <c r="B193" s="160" t="s">
        <v>681</v>
      </c>
      <c r="C193" s="161" t="s">
        <v>493</v>
      </c>
      <c r="D193" s="162">
        <f>'11C2'!I207</f>
        <v>5580</v>
      </c>
      <c r="E193" s="162">
        <f t="shared" si="2"/>
        <v>6026</v>
      </c>
    </row>
    <row r="194" spans="1:5" s="147" customFormat="1" ht="15.6" hidden="1">
      <c r="A194" s="159" t="s">
        <v>517</v>
      </c>
      <c r="B194" s="160" t="s">
        <v>682</v>
      </c>
      <c r="C194" s="161" t="s">
        <v>493</v>
      </c>
      <c r="D194" s="162">
        <f>'11C2'!I208</f>
        <v>5577</v>
      </c>
      <c r="E194" s="162">
        <f t="shared" si="2"/>
        <v>6023</v>
      </c>
    </row>
    <row r="195" spans="1:5" s="147" customFormat="1" ht="15.6" hidden="1">
      <c r="A195" s="159" t="s">
        <v>517</v>
      </c>
      <c r="B195" s="160" t="s">
        <v>683</v>
      </c>
      <c r="C195" s="161" t="s">
        <v>493</v>
      </c>
      <c r="D195" s="162">
        <f>'11C2'!I209</f>
        <v>5574</v>
      </c>
      <c r="E195" s="162">
        <f t="shared" si="2"/>
        <v>6020</v>
      </c>
    </row>
    <row r="196" spans="1:5" s="147" customFormat="1" ht="15.6" hidden="1">
      <c r="A196" s="159" t="s">
        <v>517</v>
      </c>
      <c r="B196" s="160" t="s">
        <v>684</v>
      </c>
      <c r="C196" s="161" t="s">
        <v>493</v>
      </c>
      <c r="D196" s="162">
        <f>'11C2'!I210</f>
        <v>5553</v>
      </c>
      <c r="E196" s="162">
        <f t="shared" si="2"/>
        <v>5997</v>
      </c>
    </row>
    <row r="197" spans="1:5" s="147" customFormat="1" ht="15.6" hidden="1">
      <c r="A197" s="159" t="s">
        <v>517</v>
      </c>
      <c r="B197" s="160" t="s">
        <v>685</v>
      </c>
      <c r="C197" s="161" t="s">
        <v>493</v>
      </c>
      <c r="D197" s="162">
        <f>'11C2'!I211</f>
        <v>5550</v>
      </c>
      <c r="E197" s="162">
        <f t="shared" si="2"/>
        <v>5994</v>
      </c>
    </row>
    <row r="198" spans="1:5" s="147" customFormat="1" ht="15.6" hidden="1">
      <c r="A198" s="159" t="s">
        <v>517</v>
      </c>
      <c r="B198" s="160" t="s">
        <v>686</v>
      </c>
      <c r="C198" s="161" t="s">
        <v>493</v>
      </c>
      <c r="D198" s="162">
        <f>'11C2'!I212</f>
        <v>5547</v>
      </c>
      <c r="E198" s="162">
        <f t="shared" si="2"/>
        <v>5991</v>
      </c>
    </row>
    <row r="199" spans="1:5" s="147" customFormat="1" ht="15.6" hidden="1">
      <c r="A199" s="159" t="s">
        <v>5</v>
      </c>
      <c r="B199" s="160" t="s">
        <v>687</v>
      </c>
      <c r="C199" s="161" t="s">
        <v>493</v>
      </c>
      <c r="D199" s="162">
        <f>'11C2'!I213</f>
        <v>5545</v>
      </c>
      <c r="E199" s="162">
        <f t="shared" si="2"/>
        <v>5989</v>
      </c>
    </row>
    <row r="200" spans="1:5" s="147" customFormat="1" ht="15.6" hidden="1">
      <c r="A200" s="159" t="s">
        <v>517</v>
      </c>
      <c r="B200" s="160" t="s">
        <v>688</v>
      </c>
      <c r="C200" s="161" t="s">
        <v>493</v>
      </c>
      <c r="D200" s="162">
        <f>'11C2'!I214</f>
        <v>5542</v>
      </c>
      <c r="E200" s="162">
        <f t="shared" ref="E200:E263" si="3">+ROUND(D200+D200*8%,0)</f>
        <v>5985</v>
      </c>
    </row>
    <row r="201" spans="1:5" s="147" customFormat="1" ht="15.6" hidden="1">
      <c r="A201" s="159" t="s">
        <v>517</v>
      </c>
      <c r="B201" s="160" t="s">
        <v>689</v>
      </c>
      <c r="C201" s="161" t="s">
        <v>493</v>
      </c>
      <c r="D201" s="162">
        <f>'11C2'!I215</f>
        <v>5539</v>
      </c>
      <c r="E201" s="162">
        <f t="shared" si="3"/>
        <v>5982</v>
      </c>
    </row>
    <row r="202" spans="1:5" s="147" customFormat="1" ht="15.6" hidden="1">
      <c r="A202" s="159" t="s">
        <v>517</v>
      </c>
      <c r="B202" s="160" t="s">
        <v>690</v>
      </c>
      <c r="C202" s="161" t="s">
        <v>493</v>
      </c>
      <c r="D202" s="162">
        <f>'11C2'!I216</f>
        <v>5536</v>
      </c>
      <c r="E202" s="162">
        <f t="shared" si="3"/>
        <v>5979</v>
      </c>
    </row>
    <row r="203" spans="1:5" s="147" customFormat="1" ht="15.6" hidden="1">
      <c r="A203" s="159" t="s">
        <v>517</v>
      </c>
      <c r="B203" s="160" t="s">
        <v>691</v>
      </c>
      <c r="C203" s="161" t="s">
        <v>493</v>
      </c>
      <c r="D203" s="162">
        <f>'11C2'!I217</f>
        <v>5534</v>
      </c>
      <c r="E203" s="162">
        <f t="shared" si="3"/>
        <v>5977</v>
      </c>
    </row>
    <row r="204" spans="1:5" s="147" customFormat="1" ht="15.6" hidden="1">
      <c r="A204" s="159" t="s">
        <v>517</v>
      </c>
      <c r="B204" s="160" t="s">
        <v>692</v>
      </c>
      <c r="C204" s="161" t="s">
        <v>493</v>
      </c>
      <c r="D204" s="162">
        <f>'11C2'!I218</f>
        <v>5513</v>
      </c>
      <c r="E204" s="162">
        <f t="shared" si="3"/>
        <v>5954</v>
      </c>
    </row>
    <row r="205" spans="1:5" s="147" customFormat="1" ht="15.6" hidden="1">
      <c r="A205" s="159" t="s">
        <v>517</v>
      </c>
      <c r="B205" s="160" t="s">
        <v>693</v>
      </c>
      <c r="C205" s="161" t="s">
        <v>493</v>
      </c>
      <c r="D205" s="162">
        <f>'11C2'!I219</f>
        <v>5510</v>
      </c>
      <c r="E205" s="162">
        <f t="shared" si="3"/>
        <v>5951</v>
      </c>
    </row>
    <row r="206" spans="1:5" s="147" customFormat="1" ht="15.6" hidden="1">
      <c r="A206" s="159" t="s">
        <v>517</v>
      </c>
      <c r="B206" s="160" t="s">
        <v>694</v>
      </c>
      <c r="C206" s="161" t="s">
        <v>493</v>
      </c>
      <c r="D206" s="162">
        <f>'11C2'!I220</f>
        <v>5507</v>
      </c>
      <c r="E206" s="162">
        <f t="shared" si="3"/>
        <v>5948</v>
      </c>
    </row>
    <row r="207" spans="1:5" s="147" customFormat="1" ht="15.6" hidden="1">
      <c r="A207" s="159" t="s">
        <v>517</v>
      </c>
      <c r="B207" s="160" t="s">
        <v>695</v>
      </c>
      <c r="C207" s="161" t="s">
        <v>493</v>
      </c>
      <c r="D207" s="162">
        <f>'11C2'!I221</f>
        <v>5505</v>
      </c>
      <c r="E207" s="162">
        <f t="shared" si="3"/>
        <v>5945</v>
      </c>
    </row>
    <row r="208" spans="1:5" s="147" customFormat="1" ht="15.6" hidden="1">
      <c r="A208" s="159" t="s">
        <v>517</v>
      </c>
      <c r="B208" s="160" t="s">
        <v>696</v>
      </c>
      <c r="C208" s="161" t="s">
        <v>493</v>
      </c>
      <c r="D208" s="162">
        <f>'11C2'!I222</f>
        <v>5502</v>
      </c>
      <c r="E208" s="162">
        <f t="shared" si="3"/>
        <v>5942</v>
      </c>
    </row>
    <row r="209" spans="1:5" s="147" customFormat="1" ht="15.6" hidden="1">
      <c r="A209" s="159" t="s">
        <v>5</v>
      </c>
      <c r="B209" s="160" t="s">
        <v>697</v>
      </c>
      <c r="C209" s="161" t="s">
        <v>493</v>
      </c>
      <c r="D209" s="162">
        <f>'11C2'!I223</f>
        <v>5499</v>
      </c>
      <c r="E209" s="162">
        <f t="shared" si="3"/>
        <v>5939</v>
      </c>
    </row>
    <row r="210" spans="1:5" s="147" customFormat="1" ht="15.6" hidden="1">
      <c r="A210" s="159" t="s">
        <v>517</v>
      </c>
      <c r="B210" s="160" t="s">
        <v>698</v>
      </c>
      <c r="C210" s="161" t="s">
        <v>493</v>
      </c>
      <c r="D210" s="162">
        <f>'11C2'!I224</f>
        <v>5496</v>
      </c>
      <c r="E210" s="162">
        <f t="shared" si="3"/>
        <v>5936</v>
      </c>
    </row>
    <row r="211" spans="1:5" s="147" customFormat="1" ht="15.6" hidden="1">
      <c r="A211" s="159" t="s">
        <v>517</v>
      </c>
      <c r="B211" s="160" t="s">
        <v>699</v>
      </c>
      <c r="C211" s="161" t="s">
        <v>493</v>
      </c>
      <c r="D211" s="162">
        <f>'11C2'!I225</f>
        <v>5494</v>
      </c>
      <c r="E211" s="162">
        <f t="shared" si="3"/>
        <v>5934</v>
      </c>
    </row>
    <row r="212" spans="1:5" s="147" customFormat="1" ht="15.6" hidden="1">
      <c r="A212" s="159" t="s">
        <v>517</v>
      </c>
      <c r="B212" s="160" t="s">
        <v>700</v>
      </c>
      <c r="C212" s="161" t="s">
        <v>493</v>
      </c>
      <c r="D212" s="162">
        <f>'11C2'!I226</f>
        <v>5473</v>
      </c>
      <c r="E212" s="162">
        <f t="shared" si="3"/>
        <v>5911</v>
      </c>
    </row>
    <row r="213" spans="1:5" s="147" customFormat="1" ht="15.6" hidden="1">
      <c r="A213" s="159" t="s">
        <v>517</v>
      </c>
      <c r="B213" s="160" t="s">
        <v>701</v>
      </c>
      <c r="C213" s="161" t="s">
        <v>493</v>
      </c>
      <c r="D213" s="162">
        <f>'11C2'!I227</f>
        <v>5470</v>
      </c>
      <c r="E213" s="162">
        <f t="shared" si="3"/>
        <v>5908</v>
      </c>
    </row>
    <row r="214" spans="1:5" s="147" customFormat="1" ht="15.6" hidden="1">
      <c r="A214" s="159" t="s">
        <v>517</v>
      </c>
      <c r="B214" s="160" t="s">
        <v>702</v>
      </c>
      <c r="C214" s="161" t="s">
        <v>493</v>
      </c>
      <c r="D214" s="162">
        <f>'11C2'!I228</f>
        <v>5468</v>
      </c>
      <c r="E214" s="162">
        <f t="shared" si="3"/>
        <v>5905</v>
      </c>
    </row>
    <row r="215" spans="1:5" s="147" customFormat="1" ht="15.6" hidden="1">
      <c r="A215" s="159" t="s">
        <v>517</v>
      </c>
      <c r="B215" s="160" t="s">
        <v>703</v>
      </c>
      <c r="C215" s="161" t="s">
        <v>493</v>
      </c>
      <c r="D215" s="162">
        <f>'11C2'!I229</f>
        <v>5465</v>
      </c>
      <c r="E215" s="162">
        <f t="shared" si="3"/>
        <v>5902</v>
      </c>
    </row>
    <row r="216" spans="1:5" s="147" customFormat="1" ht="15.6" hidden="1">
      <c r="A216" s="159" t="s">
        <v>517</v>
      </c>
      <c r="B216" s="160" t="s">
        <v>704</v>
      </c>
      <c r="C216" s="161" t="s">
        <v>493</v>
      </c>
      <c r="D216" s="162">
        <f>'11C2'!I230</f>
        <v>5463</v>
      </c>
      <c r="E216" s="162">
        <f t="shared" si="3"/>
        <v>5900</v>
      </c>
    </row>
    <row r="217" spans="1:5" s="147" customFormat="1" ht="15.6" hidden="1">
      <c r="A217" s="159" t="s">
        <v>517</v>
      </c>
      <c r="B217" s="160" t="s">
        <v>705</v>
      </c>
      <c r="C217" s="161" t="s">
        <v>493</v>
      </c>
      <c r="D217" s="162">
        <f>'11C2'!I231</f>
        <v>5460</v>
      </c>
      <c r="E217" s="162">
        <f t="shared" si="3"/>
        <v>5897</v>
      </c>
    </row>
    <row r="218" spans="1:5" s="147" customFormat="1" ht="15.6" hidden="1">
      <c r="A218" s="159" t="s">
        <v>517</v>
      </c>
      <c r="B218" s="160" t="s">
        <v>706</v>
      </c>
      <c r="C218" s="161" t="s">
        <v>493</v>
      </c>
      <c r="D218" s="162">
        <f>'11C2'!I232</f>
        <v>5458</v>
      </c>
      <c r="E218" s="162">
        <f t="shared" si="3"/>
        <v>5895</v>
      </c>
    </row>
    <row r="219" spans="1:5" s="147" customFormat="1" ht="15.6" hidden="1">
      <c r="A219" s="159" t="s">
        <v>5</v>
      </c>
      <c r="B219" s="160" t="s">
        <v>707</v>
      </c>
      <c r="C219" s="161" t="s">
        <v>493</v>
      </c>
      <c r="D219" s="162">
        <f>'11C2'!I233</f>
        <v>5455</v>
      </c>
      <c r="E219" s="162">
        <f t="shared" si="3"/>
        <v>5891</v>
      </c>
    </row>
    <row r="220" spans="1:5" s="147" customFormat="1" ht="15.6" hidden="1">
      <c r="A220" s="159" t="s">
        <v>517</v>
      </c>
      <c r="B220" s="160" t="s">
        <v>708</v>
      </c>
      <c r="C220" s="161" t="s">
        <v>493</v>
      </c>
      <c r="D220" s="162">
        <f>'11C2'!I234</f>
        <v>5453</v>
      </c>
      <c r="E220" s="162">
        <f t="shared" si="3"/>
        <v>5889</v>
      </c>
    </row>
    <row r="221" spans="1:5" s="147" customFormat="1" ht="15.6" hidden="1">
      <c r="A221" s="159" t="s">
        <v>517</v>
      </c>
      <c r="B221" s="160" t="s">
        <v>709</v>
      </c>
      <c r="C221" s="161" t="s">
        <v>493</v>
      </c>
      <c r="D221" s="162">
        <f>'11C2'!I235</f>
        <v>5432</v>
      </c>
      <c r="E221" s="162">
        <f t="shared" si="3"/>
        <v>5867</v>
      </c>
    </row>
    <row r="222" spans="1:5" s="147" customFormat="1" ht="15.6" hidden="1">
      <c r="A222" s="159" t="s">
        <v>517</v>
      </c>
      <c r="B222" s="160" t="s">
        <v>710</v>
      </c>
      <c r="C222" s="161" t="s">
        <v>493</v>
      </c>
      <c r="D222" s="162">
        <f>'11C2'!I236</f>
        <v>5430</v>
      </c>
      <c r="E222" s="162">
        <f t="shared" si="3"/>
        <v>5864</v>
      </c>
    </row>
    <row r="223" spans="1:5" s="147" customFormat="1" ht="15.6" hidden="1">
      <c r="A223" s="159" t="s">
        <v>517</v>
      </c>
      <c r="B223" s="160" t="s">
        <v>711</v>
      </c>
      <c r="C223" s="161" t="s">
        <v>493</v>
      </c>
      <c r="D223" s="162">
        <f>'11C2'!I237</f>
        <v>5427</v>
      </c>
      <c r="E223" s="162">
        <f t="shared" si="3"/>
        <v>5861</v>
      </c>
    </row>
    <row r="224" spans="1:5" s="147" customFormat="1" ht="15.6" hidden="1">
      <c r="A224" s="159" t="s">
        <v>517</v>
      </c>
      <c r="B224" s="160" t="s">
        <v>712</v>
      </c>
      <c r="C224" s="161" t="s">
        <v>493</v>
      </c>
      <c r="D224" s="162">
        <f>'11C2'!I238</f>
        <v>5425</v>
      </c>
      <c r="E224" s="162">
        <f t="shared" si="3"/>
        <v>5859</v>
      </c>
    </row>
    <row r="225" spans="1:5" s="147" customFormat="1" ht="15.6" hidden="1">
      <c r="A225" s="159" t="s">
        <v>517</v>
      </c>
      <c r="B225" s="160" t="s">
        <v>713</v>
      </c>
      <c r="C225" s="161" t="s">
        <v>493</v>
      </c>
      <c r="D225" s="162">
        <f>'11C2'!I239</f>
        <v>5423</v>
      </c>
      <c r="E225" s="162">
        <f t="shared" si="3"/>
        <v>5857</v>
      </c>
    </row>
    <row r="226" spans="1:5" s="147" customFormat="1" ht="15.6" hidden="1">
      <c r="A226" s="159" t="s">
        <v>517</v>
      </c>
      <c r="B226" s="160" t="s">
        <v>714</v>
      </c>
      <c r="C226" s="161" t="s">
        <v>493</v>
      </c>
      <c r="D226" s="162">
        <f>'11C2'!I240</f>
        <v>5420</v>
      </c>
      <c r="E226" s="162">
        <f t="shared" si="3"/>
        <v>5854</v>
      </c>
    </row>
    <row r="227" spans="1:5" s="147" customFormat="1" ht="15.6" hidden="1">
      <c r="A227" s="159" t="s">
        <v>517</v>
      </c>
      <c r="B227" s="160" t="s">
        <v>715</v>
      </c>
      <c r="C227" s="161" t="s">
        <v>493</v>
      </c>
      <c r="D227" s="162">
        <f>'11C2'!I241</f>
        <v>5418</v>
      </c>
      <c r="E227" s="162">
        <f t="shared" si="3"/>
        <v>5851</v>
      </c>
    </row>
    <row r="228" spans="1:5" s="147" customFormat="1" ht="15.6" hidden="1">
      <c r="A228" s="159" t="s">
        <v>517</v>
      </c>
      <c r="B228" s="160" t="s">
        <v>716</v>
      </c>
      <c r="C228" s="161" t="s">
        <v>493</v>
      </c>
      <c r="D228" s="162">
        <f>'11C2'!I242</f>
        <v>5415</v>
      </c>
      <c r="E228" s="162">
        <f t="shared" si="3"/>
        <v>5848</v>
      </c>
    </row>
    <row r="229" spans="1:5" s="147" customFormat="1" ht="15.6">
      <c r="A229" s="167" t="s">
        <v>5</v>
      </c>
      <c r="B229" s="160" t="s">
        <v>717</v>
      </c>
      <c r="C229" s="161" t="s">
        <v>493</v>
      </c>
      <c r="D229" s="162">
        <f>'11C2'!I243</f>
        <v>5413</v>
      </c>
      <c r="E229" s="162">
        <f t="shared" si="3"/>
        <v>5846</v>
      </c>
    </row>
    <row r="230" spans="1:5" s="147" customFormat="1" ht="15.6" hidden="1">
      <c r="A230" s="159" t="s">
        <v>517</v>
      </c>
      <c r="B230" s="160" t="s">
        <v>718</v>
      </c>
      <c r="C230" s="161" t="s">
        <v>493</v>
      </c>
      <c r="D230" s="162">
        <f>'11C2'!I244</f>
        <v>5474</v>
      </c>
      <c r="E230" s="162">
        <f t="shared" si="3"/>
        <v>5912</v>
      </c>
    </row>
    <row r="231" spans="1:5" s="147" customFormat="1" ht="15.6" hidden="1">
      <c r="A231" s="159" t="s">
        <v>517</v>
      </c>
      <c r="B231" s="160" t="s">
        <v>719</v>
      </c>
      <c r="C231" s="161" t="s">
        <v>493</v>
      </c>
      <c r="D231" s="162">
        <f>'11C2'!I245</f>
        <v>5471</v>
      </c>
      <c r="E231" s="162">
        <f t="shared" si="3"/>
        <v>5909</v>
      </c>
    </row>
    <row r="232" spans="1:5" s="147" customFormat="1" ht="15.6" hidden="1">
      <c r="A232" s="159" t="s">
        <v>517</v>
      </c>
      <c r="B232" s="160" t="s">
        <v>720</v>
      </c>
      <c r="C232" s="161" t="s">
        <v>493</v>
      </c>
      <c r="D232" s="162">
        <f>'11C2'!I246</f>
        <v>5468</v>
      </c>
      <c r="E232" s="162">
        <f t="shared" si="3"/>
        <v>5905</v>
      </c>
    </row>
    <row r="233" spans="1:5" s="147" customFormat="1" ht="15.6" hidden="1">
      <c r="A233" s="159" t="s">
        <v>517</v>
      </c>
      <c r="B233" s="160" t="s">
        <v>721</v>
      </c>
      <c r="C233" s="161" t="s">
        <v>493</v>
      </c>
      <c r="D233" s="162">
        <f>'11C2'!I247</f>
        <v>5465</v>
      </c>
      <c r="E233" s="162">
        <f t="shared" si="3"/>
        <v>5902</v>
      </c>
    </row>
    <row r="234" spans="1:5" s="147" customFormat="1" ht="15.6" hidden="1">
      <c r="A234" s="159" t="s">
        <v>517</v>
      </c>
      <c r="B234" s="160" t="s">
        <v>722</v>
      </c>
      <c r="C234" s="161" t="s">
        <v>493</v>
      </c>
      <c r="D234" s="162">
        <f>'11C2'!I248</f>
        <v>5463</v>
      </c>
      <c r="E234" s="162">
        <f t="shared" si="3"/>
        <v>5900</v>
      </c>
    </row>
    <row r="235" spans="1:5" s="147" customFormat="1" ht="15.6" hidden="1">
      <c r="A235" s="159" t="s">
        <v>517</v>
      </c>
      <c r="B235" s="160" t="s">
        <v>723</v>
      </c>
      <c r="C235" s="161" t="s">
        <v>493</v>
      </c>
      <c r="D235" s="162">
        <f>'11C2'!I249</f>
        <v>5460</v>
      </c>
      <c r="E235" s="162">
        <f t="shared" si="3"/>
        <v>5897</v>
      </c>
    </row>
    <row r="236" spans="1:5" s="147" customFormat="1" ht="15.6" hidden="1">
      <c r="A236" s="159" t="s">
        <v>517</v>
      </c>
      <c r="B236" s="160" t="s">
        <v>724</v>
      </c>
      <c r="C236" s="161" t="s">
        <v>493</v>
      </c>
      <c r="D236" s="162">
        <f>'11C2'!I250</f>
        <v>5458</v>
      </c>
      <c r="E236" s="162">
        <f t="shared" si="3"/>
        <v>5895</v>
      </c>
    </row>
    <row r="237" spans="1:5" s="147" customFormat="1" ht="15.6" hidden="1">
      <c r="A237" s="159" t="s">
        <v>517</v>
      </c>
      <c r="B237" s="160" t="s">
        <v>725</v>
      </c>
      <c r="C237" s="161" t="s">
        <v>493</v>
      </c>
      <c r="D237" s="162">
        <f>'11C2'!I251</f>
        <v>5455</v>
      </c>
      <c r="E237" s="162">
        <f t="shared" si="3"/>
        <v>5891</v>
      </c>
    </row>
    <row r="238" spans="1:5" s="147" customFormat="1" ht="15.6" hidden="1">
      <c r="A238" s="159" t="s">
        <v>517</v>
      </c>
      <c r="B238" s="160" t="s">
        <v>726</v>
      </c>
      <c r="C238" s="161" t="s">
        <v>493</v>
      </c>
      <c r="D238" s="162">
        <f>'11C2'!I252</f>
        <v>5452</v>
      </c>
      <c r="E238" s="162">
        <f t="shared" si="3"/>
        <v>5888</v>
      </c>
    </row>
    <row r="239" spans="1:5" s="147" customFormat="1" ht="15.6" hidden="1">
      <c r="A239" s="159" t="s">
        <v>5</v>
      </c>
      <c r="B239" s="160" t="s">
        <v>727</v>
      </c>
      <c r="C239" s="161" t="s">
        <v>493</v>
      </c>
      <c r="D239" s="162">
        <f>'11C2'!I253</f>
        <v>5431</v>
      </c>
      <c r="E239" s="162">
        <f t="shared" si="3"/>
        <v>5865</v>
      </c>
    </row>
    <row r="240" spans="1:5" s="147" customFormat="1" ht="32.25" hidden="1" customHeight="1">
      <c r="A240" s="159" t="s">
        <v>517</v>
      </c>
      <c r="B240" s="160" t="s">
        <v>728</v>
      </c>
      <c r="C240" s="161" t="s">
        <v>493</v>
      </c>
      <c r="D240" s="162">
        <f>'11C2'!I254</f>
        <v>5430</v>
      </c>
      <c r="E240" s="162">
        <f t="shared" si="3"/>
        <v>5864</v>
      </c>
    </row>
    <row r="241" spans="1:5" s="147" customFormat="1" ht="15.6" hidden="1">
      <c r="A241" s="159" t="s">
        <v>517</v>
      </c>
      <c r="B241" s="160" t="s">
        <v>729</v>
      </c>
      <c r="C241" s="161" t="s">
        <v>493</v>
      </c>
      <c r="D241" s="162">
        <f>'11C2'!I255</f>
        <v>5428</v>
      </c>
      <c r="E241" s="162">
        <f t="shared" si="3"/>
        <v>5862</v>
      </c>
    </row>
    <row r="242" spans="1:5" s="147" customFormat="1" ht="15.6" hidden="1">
      <c r="A242" s="159" t="s">
        <v>517</v>
      </c>
      <c r="B242" s="160" t="s">
        <v>730</v>
      </c>
      <c r="C242" s="161" t="s">
        <v>493</v>
      </c>
      <c r="D242" s="162">
        <f>'11C2'!I256</f>
        <v>5426</v>
      </c>
      <c r="E242" s="162">
        <f t="shared" si="3"/>
        <v>5860</v>
      </c>
    </row>
    <row r="243" spans="1:5" s="147" customFormat="1" ht="15.6" hidden="1">
      <c r="A243" s="159" t="s">
        <v>517</v>
      </c>
      <c r="B243" s="160" t="s">
        <v>731</v>
      </c>
      <c r="C243" s="161" t="s">
        <v>493</v>
      </c>
      <c r="D243" s="162">
        <f>'11C2'!I257</f>
        <v>5424</v>
      </c>
      <c r="E243" s="162">
        <f t="shared" si="3"/>
        <v>5858</v>
      </c>
    </row>
    <row r="244" spans="1:5" s="147" customFormat="1" ht="15.6" hidden="1">
      <c r="A244" s="159" t="s">
        <v>517</v>
      </c>
      <c r="B244" s="160" t="s">
        <v>732</v>
      </c>
      <c r="C244" s="161" t="s">
        <v>493</v>
      </c>
      <c r="D244" s="162">
        <f>'11C2'!I258</f>
        <v>5422</v>
      </c>
      <c r="E244" s="162">
        <f t="shared" si="3"/>
        <v>5856</v>
      </c>
    </row>
    <row r="245" spans="1:5" s="147" customFormat="1" ht="15.6" hidden="1">
      <c r="A245" s="159" t="s">
        <v>517</v>
      </c>
      <c r="B245" s="160" t="s">
        <v>733</v>
      </c>
      <c r="C245" s="161" t="s">
        <v>493</v>
      </c>
      <c r="D245" s="162">
        <f>'11C2'!I259</f>
        <v>5420</v>
      </c>
      <c r="E245" s="162">
        <f t="shared" si="3"/>
        <v>5854</v>
      </c>
    </row>
    <row r="246" spans="1:5" s="147" customFormat="1" ht="15.6" hidden="1">
      <c r="A246" s="159" t="s">
        <v>517</v>
      </c>
      <c r="B246" s="160" t="s">
        <v>734</v>
      </c>
      <c r="C246" s="161" t="s">
        <v>493</v>
      </c>
      <c r="D246" s="162">
        <f>'11C2'!I260</f>
        <v>5418</v>
      </c>
      <c r="E246" s="162">
        <f t="shared" si="3"/>
        <v>5851</v>
      </c>
    </row>
    <row r="247" spans="1:5" s="147" customFormat="1" ht="15.6" hidden="1">
      <c r="A247" s="159" t="s">
        <v>517</v>
      </c>
      <c r="B247" s="160" t="s">
        <v>735</v>
      </c>
      <c r="C247" s="161" t="s">
        <v>493</v>
      </c>
      <c r="D247" s="162">
        <f>'11C2'!I261</f>
        <v>5417</v>
      </c>
      <c r="E247" s="162">
        <f t="shared" si="3"/>
        <v>5850</v>
      </c>
    </row>
    <row r="248" spans="1:5" s="147" customFormat="1" ht="15.6" hidden="1">
      <c r="A248" s="159" t="s">
        <v>517</v>
      </c>
      <c r="B248" s="160" t="s">
        <v>736</v>
      </c>
      <c r="C248" s="161" t="s">
        <v>493</v>
      </c>
      <c r="D248" s="162">
        <f>'11C2'!I262</f>
        <v>5414</v>
      </c>
      <c r="E248" s="162">
        <f t="shared" si="3"/>
        <v>5847</v>
      </c>
    </row>
    <row r="249" spans="1:5" s="147" customFormat="1" ht="15.6" hidden="1">
      <c r="A249" s="159" t="s">
        <v>5</v>
      </c>
      <c r="B249" s="160" t="s">
        <v>737</v>
      </c>
      <c r="C249" s="161" t="s">
        <v>493</v>
      </c>
      <c r="D249" s="162">
        <f>'11C2'!I263</f>
        <v>5413</v>
      </c>
      <c r="E249" s="162">
        <f t="shared" si="3"/>
        <v>5846</v>
      </c>
    </row>
    <row r="250" spans="1:5" s="147" customFormat="1" ht="15.6" hidden="1">
      <c r="A250" s="159" t="s">
        <v>517</v>
      </c>
      <c r="B250" s="160" t="s">
        <v>738</v>
      </c>
      <c r="C250" s="161" t="s">
        <v>493</v>
      </c>
      <c r="D250" s="162">
        <f>'11C2'!I264</f>
        <v>5393</v>
      </c>
      <c r="E250" s="162">
        <f t="shared" si="3"/>
        <v>5824</v>
      </c>
    </row>
    <row r="251" spans="1:5" s="147" customFormat="1" ht="15.6" hidden="1">
      <c r="A251" s="159" t="s">
        <v>517</v>
      </c>
      <c r="B251" s="160" t="s">
        <v>739</v>
      </c>
      <c r="C251" s="161" t="s">
        <v>493</v>
      </c>
      <c r="D251" s="162">
        <f>'11C2'!I265</f>
        <v>5390</v>
      </c>
      <c r="E251" s="162">
        <f t="shared" si="3"/>
        <v>5821</v>
      </c>
    </row>
    <row r="252" spans="1:5" s="147" customFormat="1" ht="15.6" hidden="1">
      <c r="A252" s="159" t="s">
        <v>517</v>
      </c>
      <c r="B252" s="160" t="s">
        <v>740</v>
      </c>
      <c r="C252" s="161" t="s">
        <v>493</v>
      </c>
      <c r="D252" s="162">
        <f>'11C2'!I266</f>
        <v>5389</v>
      </c>
      <c r="E252" s="162">
        <f t="shared" si="3"/>
        <v>5820</v>
      </c>
    </row>
    <row r="253" spans="1:5" s="147" customFormat="1" ht="15.6" hidden="1">
      <c r="A253" s="159" t="s">
        <v>517</v>
      </c>
      <c r="B253" s="160" t="s">
        <v>741</v>
      </c>
      <c r="C253" s="161" t="s">
        <v>493</v>
      </c>
      <c r="D253" s="162">
        <f>'11C2'!I267</f>
        <v>5386</v>
      </c>
      <c r="E253" s="162">
        <f t="shared" si="3"/>
        <v>5817</v>
      </c>
    </row>
    <row r="254" spans="1:5" s="147" customFormat="1" ht="15.6" hidden="1">
      <c r="A254" s="159" t="s">
        <v>517</v>
      </c>
      <c r="B254" s="160" t="s">
        <v>742</v>
      </c>
      <c r="C254" s="161" t="s">
        <v>493</v>
      </c>
      <c r="D254" s="162">
        <f>'11C2'!I268</f>
        <v>5384</v>
      </c>
      <c r="E254" s="162">
        <f t="shared" si="3"/>
        <v>5815</v>
      </c>
    </row>
    <row r="255" spans="1:5" s="147" customFormat="1" ht="15.6" hidden="1">
      <c r="A255" s="159" t="s">
        <v>517</v>
      </c>
      <c r="B255" s="160" t="s">
        <v>743</v>
      </c>
      <c r="C255" s="161" t="s">
        <v>493</v>
      </c>
      <c r="D255" s="162">
        <f>'11C2'!I269</f>
        <v>5382</v>
      </c>
      <c r="E255" s="162">
        <f t="shared" si="3"/>
        <v>5813</v>
      </c>
    </row>
    <row r="256" spans="1:5" s="147" customFormat="1" ht="15.6" hidden="1">
      <c r="A256" s="159" t="s">
        <v>517</v>
      </c>
      <c r="B256" s="160" t="s">
        <v>744</v>
      </c>
      <c r="C256" s="161" t="s">
        <v>493</v>
      </c>
      <c r="D256" s="162">
        <f>'11C2'!I270</f>
        <v>5380</v>
      </c>
      <c r="E256" s="162">
        <f t="shared" si="3"/>
        <v>5810</v>
      </c>
    </row>
    <row r="257" spans="1:5" s="147" customFormat="1" ht="15.6" hidden="1">
      <c r="A257" s="159" t="s">
        <v>517</v>
      </c>
      <c r="B257" s="160" t="s">
        <v>745</v>
      </c>
      <c r="C257" s="161" t="s">
        <v>493</v>
      </c>
      <c r="D257" s="162">
        <f>'11C2'!I271</f>
        <v>5378</v>
      </c>
      <c r="E257" s="162">
        <f t="shared" si="3"/>
        <v>5808</v>
      </c>
    </row>
    <row r="258" spans="1:5" s="147" customFormat="1" ht="15.6" hidden="1">
      <c r="A258" s="159" t="s">
        <v>517</v>
      </c>
      <c r="B258" s="160" t="s">
        <v>746</v>
      </c>
      <c r="C258" s="161" t="s">
        <v>493</v>
      </c>
      <c r="D258" s="162">
        <f>'11C2'!I272</f>
        <v>5376</v>
      </c>
      <c r="E258" s="162">
        <f t="shared" si="3"/>
        <v>5806</v>
      </c>
    </row>
    <row r="259" spans="1:5" s="147" customFormat="1" ht="15.6" hidden="1">
      <c r="A259" s="159" t="s">
        <v>5</v>
      </c>
      <c r="B259" s="160" t="s">
        <v>747</v>
      </c>
      <c r="C259" s="161" t="s">
        <v>493</v>
      </c>
      <c r="D259" s="162">
        <f>'11C2'!I273</f>
        <v>5374</v>
      </c>
      <c r="E259" s="162">
        <f t="shared" si="3"/>
        <v>5804</v>
      </c>
    </row>
    <row r="260" spans="1:5" s="147" customFormat="1" ht="15.6" hidden="1">
      <c r="A260" s="159" t="s">
        <v>517</v>
      </c>
      <c r="B260" s="160" t="s">
        <v>748</v>
      </c>
      <c r="C260" s="161" t="s">
        <v>493</v>
      </c>
      <c r="D260" s="162">
        <f>'11C2'!I274</f>
        <v>5372</v>
      </c>
      <c r="E260" s="162">
        <f t="shared" si="3"/>
        <v>5802</v>
      </c>
    </row>
    <row r="261" spans="1:5" s="147" customFormat="1" ht="15.6" hidden="1">
      <c r="A261" s="159" t="s">
        <v>517</v>
      </c>
      <c r="B261" s="160" t="s">
        <v>749</v>
      </c>
      <c r="C261" s="161" t="s">
        <v>493</v>
      </c>
      <c r="D261" s="162">
        <f>'11C2'!I275</f>
        <v>5352</v>
      </c>
      <c r="E261" s="162">
        <f t="shared" si="3"/>
        <v>5780</v>
      </c>
    </row>
    <row r="262" spans="1:5" s="147" customFormat="1" ht="15.6" hidden="1">
      <c r="A262" s="159" t="s">
        <v>517</v>
      </c>
      <c r="B262" s="160" t="s">
        <v>750</v>
      </c>
      <c r="C262" s="161" t="s">
        <v>493</v>
      </c>
      <c r="D262" s="162">
        <f>'11C2'!I276</f>
        <v>5350</v>
      </c>
      <c r="E262" s="162">
        <f t="shared" si="3"/>
        <v>5778</v>
      </c>
    </row>
    <row r="263" spans="1:5" s="147" customFormat="1" ht="15.6" hidden="1">
      <c r="A263" s="159" t="s">
        <v>517</v>
      </c>
      <c r="B263" s="160" t="s">
        <v>751</v>
      </c>
      <c r="C263" s="161" t="s">
        <v>493</v>
      </c>
      <c r="D263" s="162">
        <f>'11C2'!I277</f>
        <v>5348</v>
      </c>
      <c r="E263" s="162">
        <f t="shared" si="3"/>
        <v>5776</v>
      </c>
    </row>
    <row r="264" spans="1:5" s="147" customFormat="1" ht="15.6" hidden="1">
      <c r="A264" s="159" t="s">
        <v>517</v>
      </c>
      <c r="B264" s="160" t="s">
        <v>752</v>
      </c>
      <c r="C264" s="161" t="s">
        <v>493</v>
      </c>
      <c r="D264" s="162">
        <f>'11C2'!I278</f>
        <v>5346</v>
      </c>
      <c r="E264" s="162">
        <f t="shared" ref="E264:E327" si="4">+ROUND(D264+D264*8%,0)</f>
        <v>5774</v>
      </c>
    </row>
    <row r="265" spans="1:5" s="147" customFormat="1" ht="15.6" hidden="1">
      <c r="A265" s="159" t="s">
        <v>517</v>
      </c>
      <c r="B265" s="160" t="s">
        <v>753</v>
      </c>
      <c r="C265" s="161" t="s">
        <v>493</v>
      </c>
      <c r="D265" s="162">
        <f>'11C2'!I279</f>
        <v>5344</v>
      </c>
      <c r="E265" s="162">
        <f t="shared" si="4"/>
        <v>5772</v>
      </c>
    </row>
    <row r="266" spans="1:5" s="147" customFormat="1" ht="15.6" hidden="1">
      <c r="A266" s="159" t="s">
        <v>517</v>
      </c>
      <c r="B266" s="160" t="s">
        <v>754</v>
      </c>
      <c r="C266" s="161" t="s">
        <v>493</v>
      </c>
      <c r="D266" s="162">
        <f>'11C2'!I280</f>
        <v>5342</v>
      </c>
      <c r="E266" s="162">
        <f t="shared" si="4"/>
        <v>5769</v>
      </c>
    </row>
    <row r="267" spans="1:5" s="147" customFormat="1" ht="15.6" hidden="1">
      <c r="A267" s="159" t="s">
        <v>517</v>
      </c>
      <c r="B267" s="160" t="s">
        <v>755</v>
      </c>
      <c r="C267" s="161" t="s">
        <v>493</v>
      </c>
      <c r="D267" s="162">
        <f>'11C2'!I281</f>
        <v>5340</v>
      </c>
      <c r="E267" s="162">
        <f t="shared" si="4"/>
        <v>5767</v>
      </c>
    </row>
    <row r="268" spans="1:5" s="147" customFormat="1" ht="15.6" hidden="1">
      <c r="A268" s="159" t="s">
        <v>517</v>
      </c>
      <c r="B268" s="160" t="s">
        <v>756</v>
      </c>
      <c r="C268" s="161" t="s">
        <v>493</v>
      </c>
      <c r="D268" s="162">
        <f>'11C2'!I282</f>
        <v>5338</v>
      </c>
      <c r="E268" s="162">
        <f t="shared" si="4"/>
        <v>5765</v>
      </c>
    </row>
    <row r="269" spans="1:5" s="147" customFormat="1" ht="15.6" hidden="1">
      <c r="A269" s="159" t="s">
        <v>5</v>
      </c>
      <c r="B269" s="160" t="s">
        <v>757</v>
      </c>
      <c r="C269" s="161" t="s">
        <v>493</v>
      </c>
      <c r="D269" s="162">
        <f>'11C2'!I283</f>
        <v>5336</v>
      </c>
      <c r="E269" s="162">
        <f t="shared" si="4"/>
        <v>5763</v>
      </c>
    </row>
    <row r="270" spans="1:5" s="147" customFormat="1" ht="15.6" hidden="1">
      <c r="A270" s="159" t="s">
        <v>517</v>
      </c>
      <c r="B270" s="160" t="s">
        <v>758</v>
      </c>
      <c r="C270" s="161" t="s">
        <v>493</v>
      </c>
      <c r="D270" s="162">
        <f>'11C2'!I284</f>
        <v>5334</v>
      </c>
      <c r="E270" s="162">
        <f t="shared" si="4"/>
        <v>5761</v>
      </c>
    </row>
    <row r="271" spans="1:5" s="147" customFormat="1" ht="15.6" hidden="1">
      <c r="A271" s="159" t="s">
        <v>517</v>
      </c>
      <c r="B271" s="160" t="s">
        <v>759</v>
      </c>
      <c r="C271" s="161" t="s">
        <v>493</v>
      </c>
      <c r="D271" s="162">
        <f>'11C2'!I285</f>
        <v>5333</v>
      </c>
      <c r="E271" s="162">
        <f t="shared" si="4"/>
        <v>5760</v>
      </c>
    </row>
    <row r="272" spans="1:5" s="147" customFormat="1" ht="15.6" hidden="1">
      <c r="A272" s="159" t="s">
        <v>517</v>
      </c>
      <c r="B272" s="160" t="s">
        <v>760</v>
      </c>
      <c r="C272" s="161" t="s">
        <v>493</v>
      </c>
      <c r="D272" s="162">
        <f>'11C2'!I286</f>
        <v>5331</v>
      </c>
      <c r="E272" s="162">
        <f t="shared" si="4"/>
        <v>5757</v>
      </c>
    </row>
    <row r="273" spans="1:5" s="147" customFormat="1" ht="15.6" hidden="1">
      <c r="A273" s="159" t="s">
        <v>517</v>
      </c>
      <c r="B273" s="160" t="s">
        <v>761</v>
      </c>
      <c r="C273" s="161" t="s">
        <v>493</v>
      </c>
      <c r="D273" s="162">
        <f>'11C2'!I287</f>
        <v>5311</v>
      </c>
      <c r="E273" s="162">
        <f t="shared" si="4"/>
        <v>5736</v>
      </c>
    </row>
    <row r="274" spans="1:5" s="147" customFormat="1" ht="15.6" hidden="1">
      <c r="A274" s="159" t="s">
        <v>517</v>
      </c>
      <c r="B274" s="160" t="s">
        <v>762</v>
      </c>
      <c r="C274" s="161" t="s">
        <v>493</v>
      </c>
      <c r="D274" s="162">
        <f>'11C2'!I288</f>
        <v>5310</v>
      </c>
      <c r="E274" s="162">
        <f t="shared" si="4"/>
        <v>5735</v>
      </c>
    </row>
    <row r="275" spans="1:5" s="147" customFormat="1" ht="15.6" hidden="1">
      <c r="A275" s="159" t="s">
        <v>517</v>
      </c>
      <c r="B275" s="160" t="s">
        <v>763</v>
      </c>
      <c r="C275" s="161" t="s">
        <v>493</v>
      </c>
      <c r="D275" s="162">
        <f>'11C2'!I289</f>
        <v>5308</v>
      </c>
      <c r="E275" s="162">
        <f t="shared" si="4"/>
        <v>5733</v>
      </c>
    </row>
    <row r="276" spans="1:5" s="147" customFormat="1" ht="15.6" hidden="1">
      <c r="A276" s="159" t="s">
        <v>517</v>
      </c>
      <c r="B276" s="160" t="s">
        <v>764</v>
      </c>
      <c r="C276" s="161" t="s">
        <v>493</v>
      </c>
      <c r="D276" s="162">
        <f>'11C2'!I290</f>
        <v>5306</v>
      </c>
      <c r="E276" s="162">
        <f t="shared" si="4"/>
        <v>5730</v>
      </c>
    </row>
    <row r="277" spans="1:5" s="147" customFormat="1" ht="15.6" hidden="1">
      <c r="A277" s="159" t="s">
        <v>517</v>
      </c>
      <c r="B277" s="160" t="s">
        <v>765</v>
      </c>
      <c r="C277" s="161" t="s">
        <v>493</v>
      </c>
      <c r="D277" s="162">
        <f>'11C2'!I291</f>
        <v>5305</v>
      </c>
      <c r="E277" s="162">
        <f t="shared" si="4"/>
        <v>5729</v>
      </c>
    </row>
    <row r="278" spans="1:5" s="147" customFormat="1" ht="15.6" hidden="1">
      <c r="A278" s="159" t="s">
        <v>517</v>
      </c>
      <c r="B278" s="160" t="s">
        <v>766</v>
      </c>
      <c r="C278" s="161" t="s">
        <v>493</v>
      </c>
      <c r="D278" s="162">
        <f>'11C2'!I292</f>
        <v>5303</v>
      </c>
      <c r="E278" s="162">
        <f t="shared" si="4"/>
        <v>5727</v>
      </c>
    </row>
    <row r="279" spans="1:5" s="147" customFormat="1" ht="15.6">
      <c r="A279" s="167" t="s">
        <v>5</v>
      </c>
      <c r="B279" s="160" t="s">
        <v>767</v>
      </c>
      <c r="C279" s="161" t="s">
        <v>493</v>
      </c>
      <c r="D279" s="162">
        <f>'11C2'!I293</f>
        <v>5188</v>
      </c>
      <c r="E279" s="162">
        <f t="shared" si="4"/>
        <v>5603</v>
      </c>
    </row>
    <row r="280" spans="1:5" s="147" customFormat="1" ht="15.6" hidden="1">
      <c r="A280" s="159" t="s">
        <v>517</v>
      </c>
      <c r="B280" s="160" t="s">
        <v>768</v>
      </c>
      <c r="C280" s="161" t="s">
        <v>493</v>
      </c>
      <c r="D280" s="162">
        <f>'11C2'!I294</f>
        <v>5185</v>
      </c>
      <c r="E280" s="162">
        <f t="shared" si="4"/>
        <v>5600</v>
      </c>
    </row>
    <row r="281" spans="1:5" s="147" customFormat="1" ht="15.6" hidden="1">
      <c r="A281" s="159" t="s">
        <v>517</v>
      </c>
      <c r="B281" s="160" t="s">
        <v>769</v>
      </c>
      <c r="C281" s="161" t="s">
        <v>493</v>
      </c>
      <c r="D281" s="162">
        <f>'11C2'!I295</f>
        <v>5183</v>
      </c>
      <c r="E281" s="162">
        <f t="shared" si="4"/>
        <v>5598</v>
      </c>
    </row>
    <row r="282" spans="1:5" s="147" customFormat="1" ht="15.6" hidden="1">
      <c r="A282" s="159" t="s">
        <v>517</v>
      </c>
      <c r="B282" s="160" t="s">
        <v>770</v>
      </c>
      <c r="C282" s="161" t="s">
        <v>493</v>
      </c>
      <c r="D282" s="162">
        <f>'11C2'!I296</f>
        <v>5180</v>
      </c>
      <c r="E282" s="162">
        <f t="shared" si="4"/>
        <v>5594</v>
      </c>
    </row>
    <row r="283" spans="1:5" s="147" customFormat="1" ht="15.6" hidden="1">
      <c r="A283" s="159" t="s">
        <v>517</v>
      </c>
      <c r="B283" s="160" t="s">
        <v>771</v>
      </c>
      <c r="C283" s="161" t="s">
        <v>493</v>
      </c>
      <c r="D283" s="162">
        <f>'11C2'!I297</f>
        <v>5177</v>
      </c>
      <c r="E283" s="162">
        <f t="shared" si="4"/>
        <v>5591</v>
      </c>
    </row>
    <row r="284" spans="1:5" s="147" customFormat="1" ht="15.6" hidden="1">
      <c r="A284" s="159" t="s">
        <v>517</v>
      </c>
      <c r="B284" s="160" t="s">
        <v>772</v>
      </c>
      <c r="C284" s="161" t="s">
        <v>493</v>
      </c>
      <c r="D284" s="162">
        <f>'11C2'!I298</f>
        <v>5174</v>
      </c>
      <c r="E284" s="162">
        <f t="shared" si="4"/>
        <v>5588</v>
      </c>
    </row>
    <row r="285" spans="1:5" s="147" customFormat="1" ht="15.6" hidden="1">
      <c r="A285" s="159" t="s">
        <v>517</v>
      </c>
      <c r="B285" s="160" t="s">
        <v>773</v>
      </c>
      <c r="C285" s="161" t="s">
        <v>493</v>
      </c>
      <c r="D285" s="162">
        <f>'11C2'!I299</f>
        <v>5172</v>
      </c>
      <c r="E285" s="162">
        <f t="shared" si="4"/>
        <v>5586</v>
      </c>
    </row>
    <row r="286" spans="1:5" s="147" customFormat="1" ht="15.6" hidden="1">
      <c r="A286" s="159" t="s">
        <v>517</v>
      </c>
      <c r="B286" s="160" t="s">
        <v>774</v>
      </c>
      <c r="C286" s="161" t="s">
        <v>493</v>
      </c>
      <c r="D286" s="162">
        <f>'11C2'!I300</f>
        <v>5169</v>
      </c>
      <c r="E286" s="162">
        <f t="shared" si="4"/>
        <v>5583</v>
      </c>
    </row>
    <row r="287" spans="1:5" s="147" customFormat="1" ht="15.6" hidden="1">
      <c r="A287" s="159" t="s">
        <v>517</v>
      </c>
      <c r="B287" s="160" t="s">
        <v>775</v>
      </c>
      <c r="C287" s="161" t="s">
        <v>493</v>
      </c>
      <c r="D287" s="162">
        <f>'11C2'!I301</f>
        <v>5148</v>
      </c>
      <c r="E287" s="162">
        <f t="shared" si="4"/>
        <v>5560</v>
      </c>
    </row>
    <row r="288" spans="1:5" s="147" customFormat="1" ht="15.6" hidden="1">
      <c r="A288" s="159" t="s">
        <v>517</v>
      </c>
      <c r="B288" s="160" t="s">
        <v>776</v>
      </c>
      <c r="C288" s="161" t="s">
        <v>493</v>
      </c>
      <c r="D288" s="162">
        <f>'11C2'!I302</f>
        <v>5145</v>
      </c>
      <c r="E288" s="162">
        <f t="shared" si="4"/>
        <v>5557</v>
      </c>
    </row>
    <row r="289" spans="1:5" s="147" customFormat="1" ht="15.6" hidden="1">
      <c r="A289" s="159" t="s">
        <v>517</v>
      </c>
      <c r="B289" s="160" t="s">
        <v>777</v>
      </c>
      <c r="C289" s="161" t="s">
        <v>493</v>
      </c>
      <c r="D289" s="162">
        <f>'11C2'!I303</f>
        <v>5143</v>
      </c>
      <c r="E289" s="162">
        <f t="shared" si="4"/>
        <v>5554</v>
      </c>
    </row>
    <row r="290" spans="1:5" s="147" customFormat="1" ht="15.6" hidden="1">
      <c r="A290" s="159" t="s">
        <v>517</v>
      </c>
      <c r="B290" s="160" t="s">
        <v>778</v>
      </c>
      <c r="C290" s="161" t="s">
        <v>493</v>
      </c>
      <c r="D290" s="162">
        <f>'11C2'!I304</f>
        <v>5139</v>
      </c>
      <c r="E290" s="162">
        <f t="shared" si="4"/>
        <v>5550</v>
      </c>
    </row>
    <row r="291" spans="1:5" s="147" customFormat="1" ht="15.6" hidden="1">
      <c r="A291" s="159" t="s">
        <v>517</v>
      </c>
      <c r="B291" s="160" t="s">
        <v>779</v>
      </c>
      <c r="C291" s="161" t="s">
        <v>493</v>
      </c>
      <c r="D291" s="162">
        <f>'11C2'!I305</f>
        <v>5137</v>
      </c>
      <c r="E291" s="162">
        <f t="shared" si="4"/>
        <v>5548</v>
      </c>
    </row>
    <row r="292" spans="1:5" s="147" customFormat="1" ht="15.6" hidden="1">
      <c r="A292" s="159" t="s">
        <v>517</v>
      </c>
      <c r="B292" s="160" t="s">
        <v>780</v>
      </c>
      <c r="C292" s="161" t="s">
        <v>493</v>
      </c>
      <c r="D292" s="162">
        <f>'11C2'!I306</f>
        <v>5134</v>
      </c>
      <c r="E292" s="162">
        <f t="shared" si="4"/>
        <v>5545</v>
      </c>
    </row>
    <row r="293" spans="1:5" s="147" customFormat="1" ht="15.6" hidden="1">
      <c r="A293" s="159" t="s">
        <v>517</v>
      </c>
      <c r="B293" s="160" t="s">
        <v>781</v>
      </c>
      <c r="C293" s="161" t="s">
        <v>493</v>
      </c>
      <c r="D293" s="162">
        <f>'11C2'!I307</f>
        <v>5131</v>
      </c>
      <c r="E293" s="162">
        <f t="shared" si="4"/>
        <v>5541</v>
      </c>
    </row>
    <row r="294" spans="1:5" s="147" customFormat="1" ht="15.6" hidden="1">
      <c r="A294" s="159" t="s">
        <v>517</v>
      </c>
      <c r="B294" s="160" t="s">
        <v>782</v>
      </c>
      <c r="C294" s="161" t="s">
        <v>493</v>
      </c>
      <c r="D294" s="162">
        <f>'11C2'!I308</f>
        <v>5129</v>
      </c>
      <c r="E294" s="162">
        <f t="shared" si="4"/>
        <v>5539</v>
      </c>
    </row>
    <row r="295" spans="1:5" s="147" customFormat="1" ht="15.6" hidden="1">
      <c r="A295" s="159" t="s">
        <v>517</v>
      </c>
      <c r="B295" s="160" t="s">
        <v>783</v>
      </c>
      <c r="C295" s="161" t="s">
        <v>493</v>
      </c>
      <c r="D295" s="162">
        <f>'11C2'!I309</f>
        <v>5107</v>
      </c>
      <c r="E295" s="162">
        <f t="shared" si="4"/>
        <v>5516</v>
      </c>
    </row>
    <row r="296" spans="1:5" s="147" customFormat="1" ht="15.6" hidden="1">
      <c r="A296" s="159" t="s">
        <v>517</v>
      </c>
      <c r="B296" s="160" t="s">
        <v>784</v>
      </c>
      <c r="C296" s="161" t="s">
        <v>493</v>
      </c>
      <c r="D296" s="162">
        <f>'11C2'!I310</f>
        <v>5104</v>
      </c>
      <c r="E296" s="162">
        <f t="shared" si="4"/>
        <v>5512</v>
      </c>
    </row>
    <row r="297" spans="1:5" s="147" customFormat="1" ht="15.6" hidden="1">
      <c r="A297" s="159" t="s">
        <v>517</v>
      </c>
      <c r="B297" s="160" t="s">
        <v>785</v>
      </c>
      <c r="C297" s="161" t="s">
        <v>493</v>
      </c>
      <c r="D297" s="162">
        <f>'11C2'!I311</f>
        <v>5101</v>
      </c>
      <c r="E297" s="162">
        <f t="shared" si="4"/>
        <v>5509</v>
      </c>
    </row>
    <row r="298" spans="1:5" s="147" customFormat="1" ht="15.6" hidden="1">
      <c r="A298" s="159" t="s">
        <v>517</v>
      </c>
      <c r="B298" s="160" t="s">
        <v>786</v>
      </c>
      <c r="C298" s="161" t="s">
        <v>493</v>
      </c>
      <c r="D298" s="162">
        <f>'11C2'!I312</f>
        <v>5098</v>
      </c>
      <c r="E298" s="162">
        <f t="shared" si="4"/>
        <v>5506</v>
      </c>
    </row>
    <row r="299" spans="1:5" s="147" customFormat="1" ht="15.6" hidden="1">
      <c r="A299" s="167" t="s">
        <v>5</v>
      </c>
      <c r="B299" s="160" t="s">
        <v>787</v>
      </c>
      <c r="C299" s="161" t="s">
        <v>493</v>
      </c>
      <c r="D299" s="162">
        <f>'11C2'!I313</f>
        <v>5096</v>
      </c>
      <c r="E299" s="162">
        <f t="shared" si="4"/>
        <v>5504</v>
      </c>
    </row>
    <row r="300" spans="1:5" s="147" customFormat="1" ht="15.6" hidden="1">
      <c r="A300" s="159" t="s">
        <v>517</v>
      </c>
      <c r="B300" s="160" t="s">
        <v>788</v>
      </c>
      <c r="C300" s="161" t="s">
        <v>493</v>
      </c>
      <c r="D300" s="162">
        <f>'11C2'!I314</f>
        <v>5095</v>
      </c>
      <c r="E300" s="162">
        <f t="shared" si="4"/>
        <v>5503</v>
      </c>
    </row>
    <row r="301" spans="1:5" s="147" customFormat="1" ht="15.6" hidden="1">
      <c r="A301" s="159" t="s">
        <v>517</v>
      </c>
      <c r="B301" s="160" t="s">
        <v>789</v>
      </c>
      <c r="C301" s="161" t="s">
        <v>493</v>
      </c>
      <c r="D301" s="162">
        <f>'11C2'!I315</f>
        <v>5093</v>
      </c>
      <c r="E301" s="162">
        <f t="shared" si="4"/>
        <v>5500</v>
      </c>
    </row>
    <row r="302" spans="1:5" s="147" customFormat="1" ht="15.6" hidden="1">
      <c r="A302" s="159" t="s">
        <v>517</v>
      </c>
      <c r="B302" s="160" t="s">
        <v>790</v>
      </c>
      <c r="C302" s="161" t="s">
        <v>493</v>
      </c>
      <c r="D302" s="162">
        <f>'11C2'!I316</f>
        <v>5092</v>
      </c>
      <c r="E302" s="162">
        <f t="shared" si="4"/>
        <v>5499</v>
      </c>
    </row>
    <row r="303" spans="1:5" s="147" customFormat="1" ht="15.6" hidden="1">
      <c r="A303" s="159" t="s">
        <v>517</v>
      </c>
      <c r="B303" s="160" t="s">
        <v>791</v>
      </c>
      <c r="C303" s="161" t="s">
        <v>493</v>
      </c>
      <c r="D303" s="162">
        <f>'11C2'!I317</f>
        <v>5091</v>
      </c>
      <c r="E303" s="162">
        <f t="shared" si="4"/>
        <v>5498</v>
      </c>
    </row>
    <row r="304" spans="1:5" s="147" customFormat="1" ht="15.6" hidden="1">
      <c r="A304" s="159" t="s">
        <v>517</v>
      </c>
      <c r="B304" s="160" t="s">
        <v>792</v>
      </c>
      <c r="C304" s="161" t="s">
        <v>493</v>
      </c>
      <c r="D304" s="162">
        <f>'11C2'!I318</f>
        <v>5090</v>
      </c>
      <c r="E304" s="162">
        <f t="shared" si="4"/>
        <v>5497</v>
      </c>
    </row>
    <row r="305" spans="1:5" s="147" customFormat="1" ht="15.6" hidden="1">
      <c r="A305" s="159" t="s">
        <v>517</v>
      </c>
      <c r="B305" s="160" t="s">
        <v>793</v>
      </c>
      <c r="C305" s="161" t="s">
        <v>493</v>
      </c>
      <c r="D305" s="162">
        <f>'11C2'!I319</f>
        <v>5089</v>
      </c>
      <c r="E305" s="162">
        <f t="shared" si="4"/>
        <v>5496</v>
      </c>
    </row>
    <row r="306" spans="1:5" s="147" customFormat="1" ht="15.6" hidden="1">
      <c r="A306" s="159" t="s">
        <v>517</v>
      </c>
      <c r="B306" s="160" t="s">
        <v>794</v>
      </c>
      <c r="C306" s="161" t="s">
        <v>493</v>
      </c>
      <c r="D306" s="162">
        <f>'11C2'!I320</f>
        <v>5088</v>
      </c>
      <c r="E306" s="162">
        <f t="shared" si="4"/>
        <v>5495</v>
      </c>
    </row>
    <row r="307" spans="1:5" s="147" customFormat="1" ht="15.6" hidden="1">
      <c r="A307" s="159" t="s">
        <v>517</v>
      </c>
      <c r="B307" s="160" t="s">
        <v>795</v>
      </c>
      <c r="C307" s="161" t="s">
        <v>493</v>
      </c>
      <c r="D307" s="162">
        <f>'11C2'!I321</f>
        <v>5069</v>
      </c>
      <c r="E307" s="162">
        <f t="shared" si="4"/>
        <v>5475</v>
      </c>
    </row>
    <row r="308" spans="1:5" s="147" customFormat="1" ht="15.6" hidden="1">
      <c r="A308" s="159" t="s">
        <v>517</v>
      </c>
      <c r="B308" s="160" t="s">
        <v>796</v>
      </c>
      <c r="C308" s="161" t="s">
        <v>493</v>
      </c>
      <c r="D308" s="162">
        <f>'11C2'!I322</f>
        <v>5068</v>
      </c>
      <c r="E308" s="162">
        <f t="shared" si="4"/>
        <v>5473</v>
      </c>
    </row>
    <row r="309" spans="1:5" s="147" customFormat="1" ht="15.6" hidden="1">
      <c r="A309" s="159" t="s">
        <v>517</v>
      </c>
      <c r="B309" s="160" t="s">
        <v>797</v>
      </c>
      <c r="C309" s="161" t="s">
        <v>493</v>
      </c>
      <c r="D309" s="162">
        <f>'11C2'!I323</f>
        <v>5067</v>
      </c>
      <c r="E309" s="162">
        <f t="shared" si="4"/>
        <v>5472</v>
      </c>
    </row>
    <row r="310" spans="1:5" s="147" customFormat="1" ht="15.6" hidden="1">
      <c r="A310" s="159" t="s">
        <v>517</v>
      </c>
      <c r="B310" s="160" t="s">
        <v>798</v>
      </c>
      <c r="C310" s="161" t="s">
        <v>493</v>
      </c>
      <c r="D310" s="162">
        <f>'11C2'!I324</f>
        <v>5066</v>
      </c>
      <c r="E310" s="162">
        <f t="shared" si="4"/>
        <v>5471</v>
      </c>
    </row>
    <row r="311" spans="1:5" s="147" customFormat="1" ht="15.6" hidden="1">
      <c r="A311" s="159" t="s">
        <v>517</v>
      </c>
      <c r="B311" s="160" t="s">
        <v>799</v>
      </c>
      <c r="C311" s="161" t="s">
        <v>493</v>
      </c>
      <c r="D311" s="162">
        <f>'11C2'!I325</f>
        <v>5064</v>
      </c>
      <c r="E311" s="162">
        <f t="shared" si="4"/>
        <v>5469</v>
      </c>
    </row>
    <row r="312" spans="1:5" s="147" customFormat="1" ht="15.6" hidden="1">
      <c r="A312" s="159" t="s">
        <v>517</v>
      </c>
      <c r="B312" s="160" t="s">
        <v>800</v>
      </c>
      <c r="C312" s="161" t="s">
        <v>493</v>
      </c>
      <c r="D312" s="162">
        <f>'11C2'!I326</f>
        <v>5063</v>
      </c>
      <c r="E312" s="162">
        <f t="shared" si="4"/>
        <v>5468</v>
      </c>
    </row>
    <row r="313" spans="1:5" s="147" customFormat="1" ht="15.6" hidden="1">
      <c r="A313" s="159" t="s">
        <v>517</v>
      </c>
      <c r="B313" s="160" t="s">
        <v>801</v>
      </c>
      <c r="C313" s="161" t="s">
        <v>493</v>
      </c>
      <c r="D313" s="162">
        <f>'11C2'!I327</f>
        <v>5062</v>
      </c>
      <c r="E313" s="162">
        <f t="shared" si="4"/>
        <v>5467</v>
      </c>
    </row>
    <row r="314" spans="1:5" s="147" customFormat="1" ht="15.6" hidden="1">
      <c r="A314" s="159" t="s">
        <v>517</v>
      </c>
      <c r="B314" s="160" t="s">
        <v>802</v>
      </c>
      <c r="C314" s="161" t="s">
        <v>493</v>
      </c>
      <c r="D314" s="162">
        <f>'11C2'!I328</f>
        <v>5061</v>
      </c>
      <c r="E314" s="162">
        <f t="shared" si="4"/>
        <v>5466</v>
      </c>
    </row>
    <row r="315" spans="1:5" s="147" customFormat="1" ht="15.6" hidden="1">
      <c r="A315" s="159" t="s">
        <v>517</v>
      </c>
      <c r="B315" s="160" t="s">
        <v>803</v>
      </c>
      <c r="C315" s="161" t="s">
        <v>493</v>
      </c>
      <c r="D315" s="162">
        <f>'11C2'!I329</f>
        <v>5060</v>
      </c>
      <c r="E315" s="162">
        <f t="shared" si="4"/>
        <v>5465</v>
      </c>
    </row>
    <row r="316" spans="1:5" s="147" customFormat="1" ht="15.6" hidden="1">
      <c r="A316" s="159" t="s">
        <v>517</v>
      </c>
      <c r="B316" s="160" t="s">
        <v>804</v>
      </c>
      <c r="C316" s="161" t="s">
        <v>493</v>
      </c>
      <c r="D316" s="162">
        <f>'11C2'!I330</f>
        <v>5059</v>
      </c>
      <c r="E316" s="162">
        <f t="shared" si="4"/>
        <v>5464</v>
      </c>
    </row>
    <row r="317" spans="1:5" s="147" customFormat="1" ht="15.6" hidden="1">
      <c r="A317" s="159" t="s">
        <v>517</v>
      </c>
      <c r="B317" s="160" t="s">
        <v>805</v>
      </c>
      <c r="C317" s="161" t="s">
        <v>493</v>
      </c>
      <c r="D317" s="162">
        <f>'11C2'!I331</f>
        <v>5058</v>
      </c>
      <c r="E317" s="162">
        <f t="shared" si="4"/>
        <v>5463</v>
      </c>
    </row>
    <row r="318" spans="1:5" s="147" customFormat="1" ht="15.6" hidden="1">
      <c r="A318" s="159" t="s">
        <v>517</v>
      </c>
      <c r="B318" s="160" t="s">
        <v>806</v>
      </c>
      <c r="C318" s="161" t="s">
        <v>493</v>
      </c>
      <c r="D318" s="162">
        <f>'11C2'!I332</f>
        <v>5057</v>
      </c>
      <c r="E318" s="162">
        <f t="shared" si="4"/>
        <v>5462</v>
      </c>
    </row>
    <row r="319" spans="1:5" s="147" customFormat="1" ht="15.6" hidden="1">
      <c r="A319" s="167" t="s">
        <v>5</v>
      </c>
      <c r="B319" s="160" t="s">
        <v>807</v>
      </c>
      <c r="C319" s="161" t="s">
        <v>493</v>
      </c>
      <c r="D319" s="162">
        <f>'11C2'!I333</f>
        <v>5056</v>
      </c>
      <c r="E319" s="162">
        <f t="shared" si="4"/>
        <v>5460</v>
      </c>
    </row>
    <row r="320" spans="1:5" s="147" customFormat="1" ht="15.6" hidden="1">
      <c r="A320" s="159" t="s">
        <v>517</v>
      </c>
      <c r="B320" s="160" t="s">
        <v>808</v>
      </c>
      <c r="C320" s="161" t="s">
        <v>493</v>
      </c>
      <c r="D320" s="162">
        <f>'11C2'!I334</f>
        <v>5053</v>
      </c>
      <c r="E320" s="162">
        <f t="shared" si="4"/>
        <v>5457</v>
      </c>
    </row>
    <row r="321" spans="1:5" s="147" customFormat="1" ht="15.6" hidden="1">
      <c r="A321" s="159" t="s">
        <v>517</v>
      </c>
      <c r="B321" s="160" t="s">
        <v>809</v>
      </c>
      <c r="C321" s="161" t="s">
        <v>493</v>
      </c>
      <c r="D321" s="162">
        <f>'11C2'!I335</f>
        <v>5051</v>
      </c>
      <c r="E321" s="162">
        <f t="shared" si="4"/>
        <v>5455</v>
      </c>
    </row>
    <row r="322" spans="1:5" s="147" customFormat="1" ht="15.6" hidden="1">
      <c r="A322" s="159" t="s">
        <v>517</v>
      </c>
      <c r="B322" s="160" t="s">
        <v>810</v>
      </c>
      <c r="C322" s="161" t="s">
        <v>493</v>
      </c>
      <c r="D322" s="162">
        <f>'11C2'!I336</f>
        <v>5049</v>
      </c>
      <c r="E322" s="162">
        <f t="shared" si="4"/>
        <v>5453</v>
      </c>
    </row>
    <row r="323" spans="1:5" s="147" customFormat="1" ht="15.6" hidden="1">
      <c r="A323" s="159" t="s">
        <v>517</v>
      </c>
      <c r="B323" s="160" t="s">
        <v>811</v>
      </c>
      <c r="C323" s="161" t="s">
        <v>493</v>
      </c>
      <c r="D323" s="162">
        <f>'11C2'!I337</f>
        <v>5028</v>
      </c>
      <c r="E323" s="162">
        <f t="shared" si="4"/>
        <v>5430</v>
      </c>
    </row>
    <row r="324" spans="1:5" s="147" customFormat="1" ht="15.6" hidden="1">
      <c r="A324" s="159" t="s">
        <v>517</v>
      </c>
      <c r="B324" s="160" t="s">
        <v>812</v>
      </c>
      <c r="C324" s="161" t="s">
        <v>493</v>
      </c>
      <c r="D324" s="162">
        <f>'11C2'!I338</f>
        <v>5026</v>
      </c>
      <c r="E324" s="162">
        <f t="shared" si="4"/>
        <v>5428</v>
      </c>
    </row>
    <row r="325" spans="1:5" s="147" customFormat="1" ht="15.6" hidden="1">
      <c r="A325" s="159" t="s">
        <v>517</v>
      </c>
      <c r="B325" s="160" t="s">
        <v>813</v>
      </c>
      <c r="C325" s="161" t="s">
        <v>493</v>
      </c>
      <c r="D325" s="162">
        <f>'11C2'!I339</f>
        <v>5023</v>
      </c>
      <c r="E325" s="162">
        <f t="shared" si="4"/>
        <v>5425</v>
      </c>
    </row>
    <row r="326" spans="1:5" s="147" customFormat="1" ht="15.6" hidden="1">
      <c r="A326" s="159" t="s">
        <v>517</v>
      </c>
      <c r="B326" s="160" t="s">
        <v>814</v>
      </c>
      <c r="C326" s="161" t="s">
        <v>493</v>
      </c>
      <c r="D326" s="162">
        <f>'11C2'!I340</f>
        <v>5021</v>
      </c>
      <c r="E326" s="162">
        <f t="shared" si="4"/>
        <v>5423</v>
      </c>
    </row>
    <row r="327" spans="1:5" s="147" customFormat="1" ht="15.6" hidden="1">
      <c r="A327" s="159" t="s">
        <v>517</v>
      </c>
      <c r="B327" s="160" t="s">
        <v>775</v>
      </c>
      <c r="C327" s="161" t="s">
        <v>493</v>
      </c>
      <c r="D327" s="162">
        <f>'11C2'!I341</f>
        <v>5019</v>
      </c>
      <c r="E327" s="162">
        <f t="shared" si="4"/>
        <v>5421</v>
      </c>
    </row>
    <row r="328" spans="1:5" s="147" customFormat="1" ht="15.6" hidden="1">
      <c r="A328" s="159" t="s">
        <v>517</v>
      </c>
      <c r="B328" s="160" t="s">
        <v>815</v>
      </c>
      <c r="C328" s="161" t="s">
        <v>493</v>
      </c>
      <c r="D328" s="162">
        <f>'11C2'!I342</f>
        <v>5016</v>
      </c>
      <c r="E328" s="162">
        <f t="shared" ref="E328:E391" si="5">+ROUND(D328+D328*8%,0)</f>
        <v>5417</v>
      </c>
    </row>
    <row r="329" spans="1:5" s="147" customFormat="1" ht="15.6">
      <c r="A329" s="159" t="s">
        <v>517</v>
      </c>
      <c r="B329" s="160" t="s">
        <v>816</v>
      </c>
      <c r="C329" s="161" t="s">
        <v>493</v>
      </c>
      <c r="D329" s="162">
        <f>'11C2'!I343</f>
        <v>5014</v>
      </c>
      <c r="E329" s="162">
        <f t="shared" si="5"/>
        <v>5415</v>
      </c>
    </row>
    <row r="330" spans="1:5" s="147" customFormat="1" ht="15.6" hidden="1">
      <c r="A330" s="159" t="s">
        <v>517</v>
      </c>
      <c r="B330" s="160" t="s">
        <v>817</v>
      </c>
      <c r="C330" s="161" t="s">
        <v>493</v>
      </c>
      <c r="D330" s="162">
        <f>'11C2'!I344</f>
        <v>5012</v>
      </c>
      <c r="E330" s="162">
        <f t="shared" si="5"/>
        <v>5413</v>
      </c>
    </row>
    <row r="331" spans="1:5" s="147" customFormat="1" ht="15.6" hidden="1">
      <c r="A331" s="159" t="s">
        <v>517</v>
      </c>
      <c r="B331" s="160" t="s">
        <v>818</v>
      </c>
      <c r="C331" s="161" t="s">
        <v>493</v>
      </c>
      <c r="D331" s="162">
        <f>'11C2'!I345</f>
        <v>5009</v>
      </c>
      <c r="E331" s="162">
        <f t="shared" si="5"/>
        <v>5410</v>
      </c>
    </row>
    <row r="332" spans="1:5" s="147" customFormat="1" ht="15.6" hidden="1">
      <c r="A332" s="159" t="s">
        <v>517</v>
      </c>
      <c r="B332" s="160" t="s">
        <v>819</v>
      </c>
      <c r="C332" s="161" t="s">
        <v>493</v>
      </c>
      <c r="D332" s="162">
        <f>'11C2'!I346</f>
        <v>5007</v>
      </c>
      <c r="E332" s="162">
        <f t="shared" si="5"/>
        <v>5408</v>
      </c>
    </row>
    <row r="333" spans="1:5" s="147" customFormat="1" ht="15.6" hidden="1">
      <c r="A333" s="159" t="s">
        <v>517</v>
      </c>
      <c r="B333" s="160" t="s">
        <v>820</v>
      </c>
      <c r="C333" s="161" t="s">
        <v>493</v>
      </c>
      <c r="D333" s="162">
        <f>'11C2'!I347</f>
        <v>4986</v>
      </c>
      <c r="E333" s="162">
        <f t="shared" si="5"/>
        <v>5385</v>
      </c>
    </row>
    <row r="334" spans="1:5" s="147" customFormat="1" ht="15.6" hidden="1">
      <c r="A334" s="159" t="s">
        <v>517</v>
      </c>
      <c r="B334" s="160" t="s">
        <v>821</v>
      </c>
      <c r="C334" s="161" t="s">
        <v>493</v>
      </c>
      <c r="D334" s="162">
        <f>'11C2'!I348</f>
        <v>4984</v>
      </c>
      <c r="E334" s="162">
        <f t="shared" si="5"/>
        <v>5383</v>
      </c>
    </row>
    <row r="335" spans="1:5" s="147" customFormat="1" ht="15.6" hidden="1">
      <c r="A335" s="159" t="s">
        <v>517</v>
      </c>
      <c r="B335" s="160" t="s">
        <v>822</v>
      </c>
      <c r="C335" s="161" t="s">
        <v>493</v>
      </c>
      <c r="D335" s="162">
        <f>'11C2'!I349</f>
        <v>4982</v>
      </c>
      <c r="E335" s="162">
        <f t="shared" si="5"/>
        <v>5381</v>
      </c>
    </row>
    <row r="336" spans="1:5" s="147" customFormat="1" ht="15.6" hidden="1">
      <c r="A336" s="159" t="s">
        <v>517</v>
      </c>
      <c r="B336" s="160" t="s">
        <v>823</v>
      </c>
      <c r="C336" s="161" t="s">
        <v>493</v>
      </c>
      <c r="D336" s="162">
        <f>'11C2'!I350</f>
        <v>4979</v>
      </c>
      <c r="E336" s="162">
        <f t="shared" si="5"/>
        <v>5377</v>
      </c>
    </row>
    <row r="337" spans="1:5" s="147" customFormat="1" ht="15.6" hidden="1">
      <c r="A337" s="159" t="s">
        <v>517</v>
      </c>
      <c r="B337" s="160" t="s">
        <v>824</v>
      </c>
      <c r="C337" s="161" t="s">
        <v>493</v>
      </c>
      <c r="D337" s="162">
        <f>'11C2'!I351</f>
        <v>4977</v>
      </c>
      <c r="E337" s="162">
        <f t="shared" si="5"/>
        <v>5375</v>
      </c>
    </row>
    <row r="338" spans="1:5" s="147" customFormat="1" ht="15.6" hidden="1">
      <c r="A338" s="159" t="s">
        <v>517</v>
      </c>
      <c r="B338" s="160" t="s">
        <v>825</v>
      </c>
      <c r="C338" s="161" t="s">
        <v>493</v>
      </c>
      <c r="D338" s="162">
        <f>'11C2'!I352</f>
        <v>4975</v>
      </c>
      <c r="E338" s="162">
        <f t="shared" si="5"/>
        <v>5373</v>
      </c>
    </row>
    <row r="339" spans="1:5" s="147" customFormat="1" ht="15.6" hidden="1">
      <c r="A339" s="159" t="s">
        <v>5</v>
      </c>
      <c r="B339" s="160" t="s">
        <v>826</v>
      </c>
      <c r="C339" s="161" t="s">
        <v>493</v>
      </c>
      <c r="D339" s="162">
        <f>'11C2'!I353</f>
        <v>4972</v>
      </c>
      <c r="E339" s="162">
        <f t="shared" si="5"/>
        <v>5370</v>
      </c>
    </row>
    <row r="340" spans="1:5" s="147" customFormat="1" ht="15.6" hidden="1">
      <c r="A340" s="159" t="s">
        <v>517</v>
      </c>
      <c r="B340" s="160" t="s">
        <v>827</v>
      </c>
      <c r="C340" s="161" t="s">
        <v>493</v>
      </c>
      <c r="D340" s="162">
        <f>'11C2'!I354</f>
        <v>4972</v>
      </c>
      <c r="E340" s="162">
        <f t="shared" si="5"/>
        <v>5370</v>
      </c>
    </row>
    <row r="341" spans="1:5" s="147" customFormat="1" ht="15.6" hidden="1">
      <c r="A341" s="159" t="s">
        <v>517</v>
      </c>
      <c r="B341" s="160" t="s">
        <v>828</v>
      </c>
      <c r="C341" s="161" t="s">
        <v>493</v>
      </c>
      <c r="D341" s="162">
        <f>'11C2'!I355</f>
        <v>4971</v>
      </c>
      <c r="E341" s="162">
        <f t="shared" si="5"/>
        <v>5369</v>
      </c>
    </row>
    <row r="342" spans="1:5" s="147" customFormat="1" ht="15.6" hidden="1">
      <c r="A342" s="159" t="s">
        <v>517</v>
      </c>
      <c r="B342" s="160" t="s">
        <v>829</v>
      </c>
      <c r="C342" s="161" t="s">
        <v>493</v>
      </c>
      <c r="D342" s="162">
        <f>'11C2'!I356</f>
        <v>4970</v>
      </c>
      <c r="E342" s="162">
        <f t="shared" si="5"/>
        <v>5368</v>
      </c>
    </row>
    <row r="343" spans="1:5" s="147" customFormat="1" ht="15.6" hidden="1">
      <c r="A343" s="159" t="s">
        <v>517</v>
      </c>
      <c r="B343" s="160" t="s">
        <v>830</v>
      </c>
      <c r="C343" s="161" t="s">
        <v>493</v>
      </c>
      <c r="D343" s="162">
        <f>'11C2'!I357</f>
        <v>4969</v>
      </c>
      <c r="E343" s="162">
        <f t="shared" si="5"/>
        <v>5367</v>
      </c>
    </row>
    <row r="344" spans="1:5" s="147" customFormat="1" ht="15.6" hidden="1">
      <c r="A344" s="159" t="s">
        <v>517</v>
      </c>
      <c r="B344" s="160" t="s">
        <v>831</v>
      </c>
      <c r="C344" s="161" t="s">
        <v>493</v>
      </c>
      <c r="D344" s="162">
        <f>'11C2'!I358</f>
        <v>4969</v>
      </c>
      <c r="E344" s="162">
        <f t="shared" si="5"/>
        <v>5367</v>
      </c>
    </row>
    <row r="345" spans="1:5" s="147" customFormat="1" ht="15.6" hidden="1">
      <c r="A345" s="159" t="s">
        <v>517</v>
      </c>
      <c r="B345" s="160" t="s">
        <v>832</v>
      </c>
      <c r="C345" s="161" t="s">
        <v>493</v>
      </c>
      <c r="D345" s="162">
        <f>'11C2'!I359</f>
        <v>4967</v>
      </c>
      <c r="E345" s="162">
        <f t="shared" si="5"/>
        <v>5364</v>
      </c>
    </row>
    <row r="346" spans="1:5" s="147" customFormat="1" ht="15.6" hidden="1">
      <c r="A346" s="159" t="s">
        <v>517</v>
      </c>
      <c r="B346" s="160" t="s">
        <v>833</v>
      </c>
      <c r="C346" s="161" t="s">
        <v>493</v>
      </c>
      <c r="D346" s="162">
        <f>'11C2'!I360</f>
        <v>4967</v>
      </c>
      <c r="E346" s="162">
        <f t="shared" si="5"/>
        <v>5364</v>
      </c>
    </row>
    <row r="347" spans="1:5" s="147" customFormat="1" ht="15.6" hidden="1">
      <c r="A347" s="159" t="s">
        <v>517</v>
      </c>
      <c r="B347" s="160" t="s">
        <v>834</v>
      </c>
      <c r="C347" s="161" t="s">
        <v>493</v>
      </c>
      <c r="D347" s="162">
        <f>'11C2'!I361</f>
        <v>4948</v>
      </c>
      <c r="E347" s="162">
        <f t="shared" si="5"/>
        <v>5344</v>
      </c>
    </row>
    <row r="348" spans="1:5" s="147" customFormat="1" ht="15.6" hidden="1">
      <c r="A348" s="159" t="s">
        <v>517</v>
      </c>
      <c r="B348" s="160" t="s">
        <v>835</v>
      </c>
      <c r="C348" s="161" t="s">
        <v>493</v>
      </c>
      <c r="D348" s="162">
        <f>'11C2'!I362</f>
        <v>4947</v>
      </c>
      <c r="E348" s="162">
        <f t="shared" si="5"/>
        <v>5343</v>
      </c>
    </row>
    <row r="349" spans="1:5" s="147" customFormat="1" ht="15.6" hidden="1">
      <c r="A349" s="159" t="s">
        <v>517</v>
      </c>
      <c r="B349" s="160" t="s">
        <v>836</v>
      </c>
      <c r="C349" s="161" t="s">
        <v>493</v>
      </c>
      <c r="D349" s="162">
        <f>'11C2'!I363</f>
        <v>4947</v>
      </c>
      <c r="E349" s="162">
        <f t="shared" si="5"/>
        <v>5343</v>
      </c>
    </row>
    <row r="350" spans="1:5" s="147" customFormat="1" ht="15.6" hidden="1">
      <c r="A350" s="159" t="s">
        <v>517</v>
      </c>
      <c r="B350" s="160" t="s">
        <v>837</v>
      </c>
      <c r="C350" s="161" t="s">
        <v>493</v>
      </c>
      <c r="D350" s="162">
        <f>'11C2'!I364</f>
        <v>4946</v>
      </c>
      <c r="E350" s="162">
        <f t="shared" si="5"/>
        <v>5342</v>
      </c>
    </row>
    <row r="351" spans="1:5" s="147" customFormat="1" ht="15.6" hidden="1">
      <c r="A351" s="159" t="s">
        <v>517</v>
      </c>
      <c r="B351" s="160" t="s">
        <v>838</v>
      </c>
      <c r="C351" s="161" t="s">
        <v>493</v>
      </c>
      <c r="D351" s="162">
        <f>'11C2'!I365</f>
        <v>4945</v>
      </c>
      <c r="E351" s="162">
        <f t="shared" si="5"/>
        <v>5341</v>
      </c>
    </row>
    <row r="352" spans="1:5" s="147" customFormat="1" ht="15.6" hidden="1">
      <c r="A352" s="159" t="s">
        <v>517</v>
      </c>
      <c r="B352" s="160" t="s">
        <v>839</v>
      </c>
      <c r="C352" s="161" t="s">
        <v>493</v>
      </c>
      <c r="D352" s="162">
        <f>'11C2'!I366</f>
        <v>4944</v>
      </c>
      <c r="E352" s="162">
        <f t="shared" si="5"/>
        <v>5340</v>
      </c>
    </row>
    <row r="353" spans="1:5" s="147" customFormat="1" ht="15.6" hidden="1">
      <c r="A353" s="159" t="s">
        <v>517</v>
      </c>
      <c r="B353" s="160" t="s">
        <v>840</v>
      </c>
      <c r="C353" s="161" t="s">
        <v>493</v>
      </c>
      <c r="D353" s="162">
        <f>'11C2'!I367</f>
        <v>4943</v>
      </c>
      <c r="E353" s="162">
        <f t="shared" si="5"/>
        <v>5338</v>
      </c>
    </row>
    <row r="354" spans="1:5" s="147" customFormat="1" ht="15.6" hidden="1">
      <c r="A354" s="159" t="s">
        <v>517</v>
      </c>
      <c r="B354" s="160" t="s">
        <v>841</v>
      </c>
      <c r="C354" s="161" t="s">
        <v>493</v>
      </c>
      <c r="D354" s="162">
        <f>'11C2'!I368</f>
        <v>4942</v>
      </c>
      <c r="E354" s="162">
        <f t="shared" si="5"/>
        <v>5337</v>
      </c>
    </row>
    <row r="355" spans="1:5" s="147" customFormat="1" ht="15.6" hidden="1">
      <c r="A355" s="159" t="s">
        <v>517</v>
      </c>
      <c r="B355" s="160" t="s">
        <v>842</v>
      </c>
      <c r="C355" s="161" t="s">
        <v>493</v>
      </c>
      <c r="D355" s="162">
        <f>'11C2'!I369</f>
        <v>4942</v>
      </c>
      <c r="E355" s="162">
        <f t="shared" si="5"/>
        <v>5337</v>
      </c>
    </row>
    <row r="356" spans="1:5" s="147" customFormat="1" ht="15.6" hidden="1">
      <c r="A356" s="159" t="s">
        <v>517</v>
      </c>
      <c r="B356" s="160" t="s">
        <v>843</v>
      </c>
      <c r="C356" s="161" t="s">
        <v>493</v>
      </c>
      <c r="D356" s="162">
        <f>'11C2'!I370</f>
        <v>4941</v>
      </c>
      <c r="E356" s="162">
        <f t="shared" si="5"/>
        <v>5336</v>
      </c>
    </row>
    <row r="357" spans="1:5" s="147" customFormat="1" ht="15.6" hidden="1">
      <c r="A357" s="159" t="s">
        <v>517</v>
      </c>
      <c r="B357" s="160" t="s">
        <v>844</v>
      </c>
      <c r="C357" s="161" t="s">
        <v>493</v>
      </c>
      <c r="D357" s="162">
        <f>'11C2'!I371</f>
        <v>4940</v>
      </c>
      <c r="E357" s="162">
        <f t="shared" si="5"/>
        <v>5335</v>
      </c>
    </row>
    <row r="358" spans="1:5" s="147" customFormat="1" ht="15.6" hidden="1">
      <c r="A358" s="159" t="s">
        <v>517</v>
      </c>
      <c r="B358" s="160" t="s">
        <v>845</v>
      </c>
      <c r="C358" s="161" t="s">
        <v>493</v>
      </c>
      <c r="D358" s="162">
        <f>'11C2'!I372</f>
        <v>4939</v>
      </c>
      <c r="E358" s="162">
        <f t="shared" si="5"/>
        <v>5334</v>
      </c>
    </row>
    <row r="359" spans="1:5" s="147" customFormat="1" ht="15.6" hidden="1">
      <c r="A359" s="159" t="s">
        <v>5</v>
      </c>
      <c r="B359" s="160" t="s">
        <v>846</v>
      </c>
      <c r="C359" s="161" t="s">
        <v>493</v>
      </c>
      <c r="D359" s="162">
        <f>'11C2'!I373</f>
        <v>4938</v>
      </c>
      <c r="E359" s="162">
        <f t="shared" si="5"/>
        <v>5333</v>
      </c>
    </row>
    <row r="360" spans="1:5" s="147" customFormat="1" ht="23.25" hidden="1" customHeight="1">
      <c r="A360" s="159" t="s">
        <v>517</v>
      </c>
      <c r="B360" s="160" t="s">
        <v>847</v>
      </c>
      <c r="C360" s="161" t="s">
        <v>493</v>
      </c>
      <c r="D360" s="162">
        <f>'11C2'!I374</f>
        <v>4938</v>
      </c>
      <c r="E360" s="162">
        <f t="shared" si="5"/>
        <v>5333</v>
      </c>
    </row>
    <row r="361" spans="1:5" s="147" customFormat="1" ht="15.6" hidden="1">
      <c r="A361" s="159" t="s">
        <v>517</v>
      </c>
      <c r="B361" s="160" t="s">
        <v>848</v>
      </c>
      <c r="C361" s="161" t="s">
        <v>493</v>
      </c>
      <c r="D361" s="162">
        <f>'11C2'!I375</f>
        <v>4937</v>
      </c>
      <c r="E361" s="162">
        <f t="shared" si="5"/>
        <v>5332</v>
      </c>
    </row>
    <row r="362" spans="1:5" s="147" customFormat="1" ht="15.6" hidden="1">
      <c r="A362" s="159" t="s">
        <v>517</v>
      </c>
      <c r="B362" s="160" t="s">
        <v>849</v>
      </c>
      <c r="C362" s="161" t="s">
        <v>493</v>
      </c>
      <c r="D362" s="162">
        <f>'11C2'!I376</f>
        <v>4936</v>
      </c>
      <c r="E362" s="162">
        <f t="shared" si="5"/>
        <v>5331</v>
      </c>
    </row>
    <row r="363" spans="1:5" s="147" customFormat="1" ht="15.6" hidden="1">
      <c r="A363" s="159" t="s">
        <v>517</v>
      </c>
      <c r="B363" s="160" t="s">
        <v>850</v>
      </c>
      <c r="C363" s="161" t="s">
        <v>493</v>
      </c>
      <c r="D363" s="162">
        <f>'11C2'!I377</f>
        <v>4936</v>
      </c>
      <c r="E363" s="162">
        <f t="shared" si="5"/>
        <v>5331</v>
      </c>
    </row>
    <row r="364" spans="1:5" s="147" customFormat="1" ht="15.6" hidden="1">
      <c r="A364" s="159" t="s">
        <v>517</v>
      </c>
      <c r="B364" s="160" t="s">
        <v>851</v>
      </c>
      <c r="C364" s="161" t="s">
        <v>493</v>
      </c>
      <c r="D364" s="162">
        <f>'11C2'!I378</f>
        <v>4935</v>
      </c>
      <c r="E364" s="162">
        <f t="shared" si="5"/>
        <v>5330</v>
      </c>
    </row>
    <row r="365" spans="1:5" s="147" customFormat="1" ht="15.6" hidden="1">
      <c r="A365" s="159" t="s">
        <v>517</v>
      </c>
      <c r="B365" s="160" t="s">
        <v>852</v>
      </c>
      <c r="C365" s="161" t="s">
        <v>493</v>
      </c>
      <c r="D365" s="162">
        <f>'11C2'!I379</f>
        <v>4934</v>
      </c>
      <c r="E365" s="162">
        <f t="shared" si="5"/>
        <v>5329</v>
      </c>
    </row>
    <row r="366" spans="1:5" s="147" customFormat="1" ht="15.6" hidden="1">
      <c r="A366" s="159" t="s">
        <v>517</v>
      </c>
      <c r="B366" s="160" t="s">
        <v>853</v>
      </c>
      <c r="C366" s="161" t="s">
        <v>493</v>
      </c>
      <c r="D366" s="162">
        <f>'11C2'!I380</f>
        <v>4933</v>
      </c>
      <c r="E366" s="162">
        <f t="shared" si="5"/>
        <v>5328</v>
      </c>
    </row>
    <row r="367" spans="1:5" s="147" customFormat="1" ht="15.6" hidden="1">
      <c r="A367" s="159" t="s">
        <v>517</v>
      </c>
      <c r="B367" s="160" t="s">
        <v>854</v>
      </c>
      <c r="C367" s="161" t="s">
        <v>493</v>
      </c>
      <c r="D367" s="162">
        <f>'11C2'!I381</f>
        <v>4932</v>
      </c>
      <c r="E367" s="162">
        <f t="shared" si="5"/>
        <v>5327</v>
      </c>
    </row>
    <row r="368" spans="1:5" s="147" customFormat="1" ht="15.6" hidden="1">
      <c r="A368" s="159" t="s">
        <v>517</v>
      </c>
      <c r="B368" s="160" t="s">
        <v>855</v>
      </c>
      <c r="C368" s="161" t="s">
        <v>493</v>
      </c>
      <c r="D368" s="162">
        <f>'11C2'!I382</f>
        <v>4932</v>
      </c>
      <c r="E368" s="162">
        <f t="shared" si="5"/>
        <v>5327</v>
      </c>
    </row>
    <row r="369" spans="1:5" s="147" customFormat="1" ht="15.6" hidden="1">
      <c r="A369" s="159" t="s">
        <v>517</v>
      </c>
      <c r="B369" s="160" t="s">
        <v>856</v>
      </c>
      <c r="C369" s="161" t="s">
        <v>493</v>
      </c>
      <c r="D369" s="162">
        <f>'11C2'!I383</f>
        <v>4931</v>
      </c>
      <c r="E369" s="162">
        <f t="shared" si="5"/>
        <v>5325</v>
      </c>
    </row>
    <row r="370" spans="1:5" s="147" customFormat="1" ht="15.6" hidden="1">
      <c r="A370" s="159" t="s">
        <v>517</v>
      </c>
      <c r="B370" s="160" t="s">
        <v>857</v>
      </c>
      <c r="C370" s="161" t="s">
        <v>493</v>
      </c>
      <c r="D370" s="162">
        <f>'11C2'!I384</f>
        <v>4931</v>
      </c>
      <c r="E370" s="162">
        <f t="shared" si="5"/>
        <v>5325</v>
      </c>
    </row>
    <row r="371" spans="1:5" s="147" customFormat="1" ht="20.100000000000001" hidden="1" customHeight="1">
      <c r="A371" s="159" t="s">
        <v>517</v>
      </c>
      <c r="B371" s="160" t="s">
        <v>858</v>
      </c>
      <c r="C371" s="161" t="s">
        <v>493</v>
      </c>
      <c r="D371" s="162">
        <f>'11C2'!I385</f>
        <v>4930</v>
      </c>
      <c r="E371" s="162">
        <f t="shared" si="5"/>
        <v>5324</v>
      </c>
    </row>
    <row r="372" spans="1:5" s="147" customFormat="1" ht="15.6" hidden="1">
      <c r="A372" s="159" t="s">
        <v>517</v>
      </c>
      <c r="B372" s="160" t="s">
        <v>859</v>
      </c>
      <c r="C372" s="161" t="s">
        <v>493</v>
      </c>
      <c r="D372" s="162">
        <f>'11C2'!I386</f>
        <v>4929</v>
      </c>
      <c r="E372" s="162">
        <f t="shared" si="5"/>
        <v>5323</v>
      </c>
    </row>
    <row r="373" spans="1:5" s="147" customFormat="1" ht="15.6" hidden="1">
      <c r="A373" s="159" t="s">
        <v>517</v>
      </c>
      <c r="B373" s="160" t="s">
        <v>860</v>
      </c>
      <c r="C373" s="161" t="s">
        <v>493</v>
      </c>
      <c r="D373" s="162">
        <f>'11C2'!I387</f>
        <v>4929</v>
      </c>
      <c r="E373" s="162">
        <f t="shared" si="5"/>
        <v>5323</v>
      </c>
    </row>
    <row r="374" spans="1:5" s="147" customFormat="1" ht="15.6" hidden="1">
      <c r="A374" s="159" t="s">
        <v>517</v>
      </c>
      <c r="B374" s="160" t="s">
        <v>861</v>
      </c>
      <c r="C374" s="161" t="s">
        <v>493</v>
      </c>
      <c r="D374" s="162">
        <f>'11C2'!I388</f>
        <v>4928</v>
      </c>
      <c r="E374" s="162">
        <f t="shared" si="5"/>
        <v>5322</v>
      </c>
    </row>
    <row r="375" spans="1:5" s="147" customFormat="1" ht="15.6" hidden="1">
      <c r="A375" s="159" t="s">
        <v>517</v>
      </c>
      <c r="B375" s="160" t="s">
        <v>862</v>
      </c>
      <c r="C375" s="161" t="s">
        <v>493</v>
      </c>
      <c r="D375" s="162">
        <f>'11C2'!I389</f>
        <v>4927</v>
      </c>
      <c r="E375" s="162">
        <f t="shared" si="5"/>
        <v>5321</v>
      </c>
    </row>
    <row r="376" spans="1:5" s="147" customFormat="1" ht="15.6" hidden="1">
      <c r="A376" s="159" t="s">
        <v>517</v>
      </c>
      <c r="B376" s="160" t="s">
        <v>863</v>
      </c>
      <c r="C376" s="161" t="s">
        <v>493</v>
      </c>
      <c r="D376" s="162">
        <f>'11C2'!I390</f>
        <v>4926</v>
      </c>
      <c r="E376" s="162">
        <f t="shared" si="5"/>
        <v>5320</v>
      </c>
    </row>
    <row r="377" spans="1:5" s="147" customFormat="1" ht="15.6" hidden="1">
      <c r="A377" s="159" t="s">
        <v>517</v>
      </c>
      <c r="B377" s="160" t="s">
        <v>864</v>
      </c>
      <c r="C377" s="161" t="s">
        <v>493</v>
      </c>
      <c r="D377" s="162">
        <f>'11C2'!I391</f>
        <v>4907</v>
      </c>
      <c r="E377" s="162">
        <f t="shared" si="5"/>
        <v>5300</v>
      </c>
    </row>
    <row r="378" spans="1:5" s="147" customFormat="1" ht="15.6" hidden="1">
      <c r="A378" s="159" t="s">
        <v>517</v>
      </c>
      <c r="B378" s="160" t="s">
        <v>865</v>
      </c>
      <c r="C378" s="161" t="s">
        <v>493</v>
      </c>
      <c r="D378" s="162">
        <f>'11C2'!I392</f>
        <v>4906</v>
      </c>
      <c r="E378" s="162">
        <f t="shared" si="5"/>
        <v>5298</v>
      </c>
    </row>
    <row r="379" spans="1:5" s="147" customFormat="1" ht="15.6">
      <c r="A379" s="167" t="s">
        <v>5</v>
      </c>
      <c r="B379" s="160" t="s">
        <v>866</v>
      </c>
      <c r="C379" s="161" t="s">
        <v>493</v>
      </c>
      <c r="D379" s="162">
        <f>'11C2'!I393</f>
        <v>4905</v>
      </c>
      <c r="E379" s="162">
        <f t="shared" si="5"/>
        <v>5297</v>
      </c>
    </row>
    <row r="380" spans="1:5" s="147" customFormat="1" ht="15.6" hidden="1">
      <c r="A380" s="159" t="s">
        <v>517</v>
      </c>
      <c r="B380" s="160" t="s">
        <v>867</v>
      </c>
      <c r="C380" s="161" t="s">
        <v>493</v>
      </c>
      <c r="D380" s="162">
        <f>'11C2'!I394</f>
        <v>4905</v>
      </c>
      <c r="E380" s="162">
        <f t="shared" si="5"/>
        <v>5297</v>
      </c>
    </row>
    <row r="381" spans="1:5" s="147" customFormat="1" ht="15.6" hidden="1">
      <c r="A381" s="159" t="s">
        <v>517</v>
      </c>
      <c r="B381" s="160" t="s">
        <v>868</v>
      </c>
      <c r="C381" s="161" t="s">
        <v>493</v>
      </c>
      <c r="D381" s="162">
        <f>'11C2'!I395</f>
        <v>4903</v>
      </c>
      <c r="E381" s="162">
        <f t="shared" si="5"/>
        <v>5295</v>
      </c>
    </row>
    <row r="382" spans="1:5" s="147" customFormat="1" ht="15.6" hidden="1">
      <c r="A382" s="159" t="s">
        <v>517</v>
      </c>
      <c r="B382" s="160" t="s">
        <v>869</v>
      </c>
      <c r="C382" s="161" t="s">
        <v>493</v>
      </c>
      <c r="D382" s="162">
        <f>'11C2'!I396</f>
        <v>4903</v>
      </c>
      <c r="E382" s="162">
        <f t="shared" si="5"/>
        <v>5295</v>
      </c>
    </row>
    <row r="383" spans="1:5" s="147" customFormat="1" ht="15.6" hidden="1">
      <c r="A383" s="159" t="s">
        <v>517</v>
      </c>
      <c r="B383" s="160" t="s">
        <v>870</v>
      </c>
      <c r="C383" s="161" t="s">
        <v>493</v>
      </c>
      <c r="D383" s="162">
        <f>'11C2'!I397</f>
        <v>4902</v>
      </c>
      <c r="E383" s="162">
        <f t="shared" si="5"/>
        <v>5294</v>
      </c>
    </row>
    <row r="384" spans="1:5" s="147" customFormat="1" ht="15.6" hidden="1">
      <c r="A384" s="159" t="s">
        <v>517</v>
      </c>
      <c r="B384" s="160" t="s">
        <v>871</v>
      </c>
      <c r="C384" s="161" t="s">
        <v>493</v>
      </c>
      <c r="D384" s="162">
        <f>'11C2'!I398</f>
        <v>4902</v>
      </c>
      <c r="E384" s="162">
        <f t="shared" si="5"/>
        <v>5294</v>
      </c>
    </row>
    <row r="385" spans="1:5" s="147" customFormat="1" ht="15.6" hidden="1">
      <c r="A385" s="159" t="s">
        <v>517</v>
      </c>
      <c r="B385" s="160" t="s">
        <v>872</v>
      </c>
      <c r="C385" s="161" t="s">
        <v>493</v>
      </c>
      <c r="D385" s="162">
        <f>'11C2'!I399</f>
        <v>4901</v>
      </c>
      <c r="E385" s="162">
        <f t="shared" si="5"/>
        <v>5293</v>
      </c>
    </row>
    <row r="386" spans="1:5" s="147" customFormat="1" ht="15.6" hidden="1">
      <c r="A386" s="159" t="s">
        <v>517</v>
      </c>
      <c r="B386" s="160" t="s">
        <v>873</v>
      </c>
      <c r="C386" s="161" t="s">
        <v>493</v>
      </c>
      <c r="D386" s="162">
        <f>'11C2'!I400</f>
        <v>4900</v>
      </c>
      <c r="E386" s="162">
        <f t="shared" si="5"/>
        <v>5292</v>
      </c>
    </row>
    <row r="387" spans="1:5" s="147" customFormat="1" ht="15.6" hidden="1">
      <c r="A387" s="159" t="s">
        <v>517</v>
      </c>
      <c r="B387" s="160" t="s">
        <v>874</v>
      </c>
      <c r="C387" s="161" t="s">
        <v>493</v>
      </c>
      <c r="D387" s="162">
        <f>'11C2'!I401</f>
        <v>4900</v>
      </c>
      <c r="E387" s="162">
        <f t="shared" si="5"/>
        <v>5292</v>
      </c>
    </row>
    <row r="388" spans="1:5" s="147" customFormat="1" ht="15.6" hidden="1">
      <c r="A388" s="159" t="s">
        <v>517</v>
      </c>
      <c r="B388" s="160" t="s">
        <v>875</v>
      </c>
      <c r="C388" s="161" t="s">
        <v>493</v>
      </c>
      <c r="D388" s="162">
        <f>'11C2'!I402</f>
        <v>4899</v>
      </c>
      <c r="E388" s="162">
        <f t="shared" si="5"/>
        <v>5291</v>
      </c>
    </row>
    <row r="389" spans="1:5" s="147" customFormat="1" ht="15.6" hidden="1">
      <c r="A389" s="159" t="s">
        <v>517</v>
      </c>
      <c r="B389" s="160" t="s">
        <v>876</v>
      </c>
      <c r="C389" s="161" t="s">
        <v>493</v>
      </c>
      <c r="D389" s="162">
        <f>'11C2'!I403</f>
        <v>4898</v>
      </c>
      <c r="E389" s="162">
        <f t="shared" si="5"/>
        <v>5290</v>
      </c>
    </row>
    <row r="390" spans="1:5" s="147" customFormat="1" ht="15.6" hidden="1">
      <c r="A390" s="159" t="s">
        <v>517</v>
      </c>
      <c r="B390" s="160" t="s">
        <v>877</v>
      </c>
      <c r="C390" s="161" t="s">
        <v>493</v>
      </c>
      <c r="D390" s="162">
        <f>'11C2'!I404</f>
        <v>4897</v>
      </c>
      <c r="E390" s="162">
        <f t="shared" si="5"/>
        <v>5289</v>
      </c>
    </row>
    <row r="391" spans="1:5" s="147" customFormat="1" ht="15.6" hidden="1">
      <c r="A391" s="159" t="s">
        <v>517</v>
      </c>
      <c r="B391" s="160" t="s">
        <v>878</v>
      </c>
      <c r="C391" s="161" t="s">
        <v>493</v>
      </c>
      <c r="D391" s="162">
        <f>'11C2'!I405</f>
        <v>4896</v>
      </c>
      <c r="E391" s="162">
        <f t="shared" si="5"/>
        <v>5288</v>
      </c>
    </row>
    <row r="392" spans="1:5" s="147" customFormat="1" ht="15.6" hidden="1">
      <c r="A392" s="159" t="s">
        <v>517</v>
      </c>
      <c r="B392" s="160" t="s">
        <v>879</v>
      </c>
      <c r="C392" s="161" t="s">
        <v>493</v>
      </c>
      <c r="D392" s="162">
        <f>'11C2'!I406</f>
        <v>4896</v>
      </c>
      <c r="E392" s="162">
        <f t="shared" ref="E392:E455" si="6">+ROUND(D392+D392*8%,0)</f>
        <v>5288</v>
      </c>
    </row>
    <row r="393" spans="1:5" s="147" customFormat="1" ht="15.6" hidden="1">
      <c r="A393" s="159" t="s">
        <v>517</v>
      </c>
      <c r="B393" s="160" t="s">
        <v>880</v>
      </c>
      <c r="C393" s="161" t="s">
        <v>493</v>
      </c>
      <c r="D393" s="162">
        <f>'11C2'!I407</f>
        <v>4895</v>
      </c>
      <c r="E393" s="162">
        <f t="shared" si="6"/>
        <v>5287</v>
      </c>
    </row>
    <row r="394" spans="1:5" s="147" customFormat="1" ht="15.6" hidden="1">
      <c r="A394" s="159" t="s">
        <v>517</v>
      </c>
      <c r="B394" s="160" t="s">
        <v>881</v>
      </c>
      <c r="C394" s="161" t="s">
        <v>493</v>
      </c>
      <c r="D394" s="162">
        <f>'11C2'!I408</f>
        <v>4895</v>
      </c>
      <c r="E394" s="162">
        <f t="shared" si="6"/>
        <v>5287</v>
      </c>
    </row>
    <row r="395" spans="1:5" s="147" customFormat="1" ht="15.6" hidden="1">
      <c r="A395" s="159" t="s">
        <v>517</v>
      </c>
      <c r="B395" s="160" t="s">
        <v>882</v>
      </c>
      <c r="C395" s="161" t="s">
        <v>493</v>
      </c>
      <c r="D395" s="162">
        <f>'11C2'!I409</f>
        <v>4894</v>
      </c>
      <c r="E395" s="162">
        <f t="shared" si="6"/>
        <v>5286</v>
      </c>
    </row>
    <row r="396" spans="1:5" s="147" customFormat="1" ht="15.6" hidden="1">
      <c r="A396" s="159" t="s">
        <v>517</v>
      </c>
      <c r="B396" s="160" t="s">
        <v>883</v>
      </c>
      <c r="C396" s="161" t="s">
        <v>493</v>
      </c>
      <c r="D396" s="162">
        <f>'11C2'!I410</f>
        <v>4893</v>
      </c>
      <c r="E396" s="162">
        <f t="shared" si="6"/>
        <v>5284</v>
      </c>
    </row>
    <row r="397" spans="1:5" s="147" customFormat="1" ht="15.6" hidden="1">
      <c r="A397" s="159" t="s">
        <v>517</v>
      </c>
      <c r="B397" s="160" t="s">
        <v>884</v>
      </c>
      <c r="C397" s="161" t="s">
        <v>493</v>
      </c>
      <c r="D397" s="162">
        <f>'11C2'!I411</f>
        <v>4892</v>
      </c>
      <c r="E397" s="162">
        <f t="shared" si="6"/>
        <v>5283</v>
      </c>
    </row>
    <row r="398" spans="1:5" s="147" customFormat="1" ht="15.6" hidden="1">
      <c r="A398" s="159" t="s">
        <v>517</v>
      </c>
      <c r="B398" s="160" t="s">
        <v>885</v>
      </c>
      <c r="C398" s="161" t="s">
        <v>493</v>
      </c>
      <c r="D398" s="162">
        <f>'11C2'!I412</f>
        <v>4891</v>
      </c>
      <c r="E398" s="162">
        <f t="shared" si="6"/>
        <v>5282</v>
      </c>
    </row>
    <row r="399" spans="1:5" s="147" customFormat="1" ht="15.6" hidden="1">
      <c r="A399" s="159" t="s">
        <v>5</v>
      </c>
      <c r="B399" s="160" t="s">
        <v>886</v>
      </c>
      <c r="C399" s="161" t="s">
        <v>493</v>
      </c>
      <c r="D399" s="162">
        <f>'11C2'!I413</f>
        <v>4891</v>
      </c>
      <c r="E399" s="162">
        <f t="shared" si="6"/>
        <v>5282</v>
      </c>
    </row>
    <row r="400" spans="1:5" s="147" customFormat="1" ht="15.6" hidden="1">
      <c r="A400" s="159" t="s">
        <v>517</v>
      </c>
      <c r="B400" s="160" t="s">
        <v>887</v>
      </c>
      <c r="C400" s="161" t="s">
        <v>493</v>
      </c>
      <c r="D400" s="162">
        <f>'11C2'!I414</f>
        <v>4890</v>
      </c>
      <c r="E400" s="162">
        <f t="shared" si="6"/>
        <v>5281</v>
      </c>
    </row>
    <row r="401" spans="1:5" s="147" customFormat="1" ht="15.6" hidden="1">
      <c r="A401" s="159" t="s">
        <v>517</v>
      </c>
      <c r="B401" s="160" t="s">
        <v>888</v>
      </c>
      <c r="C401" s="161" t="s">
        <v>493</v>
      </c>
      <c r="D401" s="162">
        <f>'11C2'!I415</f>
        <v>4889</v>
      </c>
      <c r="E401" s="162">
        <f t="shared" si="6"/>
        <v>5280</v>
      </c>
    </row>
    <row r="402" spans="1:5" s="147" customFormat="1" ht="15.6" hidden="1">
      <c r="A402" s="159" t="s">
        <v>517</v>
      </c>
      <c r="B402" s="160" t="s">
        <v>889</v>
      </c>
      <c r="C402" s="161" t="s">
        <v>493</v>
      </c>
      <c r="D402" s="162">
        <f>'11C2'!I416</f>
        <v>4889</v>
      </c>
      <c r="E402" s="162">
        <f t="shared" si="6"/>
        <v>5280</v>
      </c>
    </row>
    <row r="403" spans="1:5" s="147" customFormat="1" ht="15.6" hidden="1">
      <c r="A403" s="159" t="s">
        <v>517</v>
      </c>
      <c r="B403" s="160" t="s">
        <v>890</v>
      </c>
      <c r="C403" s="161" t="s">
        <v>493</v>
      </c>
      <c r="D403" s="162">
        <f>'11C2'!I417</f>
        <v>4888</v>
      </c>
      <c r="E403" s="162">
        <f t="shared" si="6"/>
        <v>5279</v>
      </c>
    </row>
    <row r="404" spans="1:5" s="147" customFormat="1" ht="15.6" hidden="1">
      <c r="A404" s="159" t="s">
        <v>517</v>
      </c>
      <c r="B404" s="160" t="s">
        <v>891</v>
      </c>
      <c r="C404" s="161" t="s">
        <v>493</v>
      </c>
      <c r="D404" s="162">
        <f>'11C2'!I418</f>
        <v>4888</v>
      </c>
      <c r="E404" s="162">
        <f t="shared" si="6"/>
        <v>5279</v>
      </c>
    </row>
    <row r="405" spans="1:5" s="147" customFormat="1" ht="15.6" hidden="1">
      <c r="A405" s="159" t="s">
        <v>517</v>
      </c>
      <c r="B405" s="160" t="s">
        <v>892</v>
      </c>
      <c r="C405" s="161" t="s">
        <v>493</v>
      </c>
      <c r="D405" s="162">
        <f>'11C2'!I419</f>
        <v>4886</v>
      </c>
      <c r="E405" s="162">
        <f t="shared" si="6"/>
        <v>5277</v>
      </c>
    </row>
    <row r="406" spans="1:5" s="147" customFormat="1" ht="15.6" hidden="1">
      <c r="A406" s="159" t="s">
        <v>517</v>
      </c>
      <c r="B406" s="160" t="s">
        <v>893</v>
      </c>
      <c r="C406" s="161" t="s">
        <v>493</v>
      </c>
      <c r="D406" s="162">
        <f>'11C2'!I420</f>
        <v>4886</v>
      </c>
      <c r="E406" s="162">
        <f t="shared" si="6"/>
        <v>5277</v>
      </c>
    </row>
    <row r="407" spans="1:5" s="147" customFormat="1" ht="15.6" hidden="1">
      <c r="A407" s="159" t="s">
        <v>517</v>
      </c>
      <c r="B407" s="160" t="s">
        <v>894</v>
      </c>
      <c r="C407" s="161" t="s">
        <v>493</v>
      </c>
      <c r="D407" s="162">
        <f>'11C2'!I421</f>
        <v>4885</v>
      </c>
      <c r="E407" s="162">
        <f t="shared" si="6"/>
        <v>5276</v>
      </c>
    </row>
    <row r="408" spans="1:5" s="147" customFormat="1" ht="15.6" hidden="1">
      <c r="A408" s="159" t="s">
        <v>517</v>
      </c>
      <c r="B408" s="160" t="s">
        <v>895</v>
      </c>
      <c r="C408" s="161" t="s">
        <v>493</v>
      </c>
      <c r="D408" s="162">
        <f>'11C2'!I422</f>
        <v>4867</v>
      </c>
      <c r="E408" s="162">
        <f t="shared" si="6"/>
        <v>5256</v>
      </c>
    </row>
    <row r="409" spans="1:5" s="147" customFormat="1" ht="15.6" hidden="1">
      <c r="A409" s="159" t="s">
        <v>517</v>
      </c>
      <c r="B409" s="160" t="s">
        <v>896</v>
      </c>
      <c r="C409" s="161" t="s">
        <v>493</v>
      </c>
      <c r="D409" s="162">
        <f>'11C2'!I423</f>
        <v>4866</v>
      </c>
      <c r="E409" s="162">
        <f t="shared" si="6"/>
        <v>5255</v>
      </c>
    </row>
    <row r="410" spans="1:5" s="147" customFormat="1" ht="15.6" hidden="1">
      <c r="A410" s="159" t="s">
        <v>517</v>
      </c>
      <c r="B410" s="160" t="s">
        <v>897</v>
      </c>
      <c r="C410" s="161" t="s">
        <v>493</v>
      </c>
      <c r="D410" s="162">
        <f>'11C2'!I424</f>
        <v>4866</v>
      </c>
      <c r="E410" s="162">
        <f t="shared" si="6"/>
        <v>5255</v>
      </c>
    </row>
    <row r="411" spans="1:5" s="147" customFormat="1" ht="15.6" hidden="1">
      <c r="A411" s="159" t="s">
        <v>517</v>
      </c>
      <c r="B411" s="160" t="s">
        <v>898</v>
      </c>
      <c r="C411" s="161" t="s">
        <v>493</v>
      </c>
      <c r="D411" s="162">
        <f>'11C2'!I425</f>
        <v>4865</v>
      </c>
      <c r="E411" s="162">
        <f t="shared" si="6"/>
        <v>5254</v>
      </c>
    </row>
    <row r="412" spans="1:5" s="147" customFormat="1" ht="15.6" hidden="1">
      <c r="A412" s="159" t="s">
        <v>517</v>
      </c>
      <c r="B412" s="160" t="s">
        <v>899</v>
      </c>
      <c r="C412" s="161" t="s">
        <v>493</v>
      </c>
      <c r="D412" s="162">
        <f>'11C2'!I426</f>
        <v>4864</v>
      </c>
      <c r="E412" s="162">
        <f t="shared" si="6"/>
        <v>5253</v>
      </c>
    </row>
    <row r="413" spans="1:5" s="147" customFormat="1" ht="15.6" hidden="1">
      <c r="A413" s="159" t="s">
        <v>517</v>
      </c>
      <c r="B413" s="160" t="s">
        <v>900</v>
      </c>
      <c r="C413" s="161" t="s">
        <v>493</v>
      </c>
      <c r="D413" s="162">
        <f>'11C2'!I427</f>
        <v>4863</v>
      </c>
      <c r="E413" s="162">
        <f t="shared" si="6"/>
        <v>5252</v>
      </c>
    </row>
    <row r="414" spans="1:5" s="147" customFormat="1" ht="15.6" hidden="1">
      <c r="A414" s="159" t="s">
        <v>517</v>
      </c>
      <c r="B414" s="160" t="s">
        <v>901</v>
      </c>
      <c r="C414" s="161" t="s">
        <v>493</v>
      </c>
      <c r="D414" s="162">
        <f>'11C2'!I428</f>
        <v>4863</v>
      </c>
      <c r="E414" s="162">
        <f t="shared" si="6"/>
        <v>5252</v>
      </c>
    </row>
    <row r="415" spans="1:5" s="147" customFormat="1" ht="15.6" hidden="1">
      <c r="A415" s="159" t="s">
        <v>517</v>
      </c>
      <c r="B415" s="160" t="s">
        <v>902</v>
      </c>
      <c r="C415" s="161" t="s">
        <v>493</v>
      </c>
      <c r="D415" s="162">
        <f>'11C2'!I429</f>
        <v>4862</v>
      </c>
      <c r="E415" s="162">
        <f t="shared" si="6"/>
        <v>5251</v>
      </c>
    </row>
    <row r="416" spans="1:5" s="147" customFormat="1" ht="15.6" hidden="1">
      <c r="A416" s="159" t="s">
        <v>517</v>
      </c>
      <c r="B416" s="160" t="s">
        <v>903</v>
      </c>
      <c r="C416" s="161" t="s">
        <v>493</v>
      </c>
      <c r="D416" s="162">
        <f>'11C2'!I430</f>
        <v>4861</v>
      </c>
      <c r="E416" s="162">
        <f t="shared" si="6"/>
        <v>5250</v>
      </c>
    </row>
    <row r="417" spans="1:5" s="147" customFormat="1" ht="15.6" hidden="1">
      <c r="A417" s="159" t="s">
        <v>517</v>
      </c>
      <c r="B417" s="160" t="s">
        <v>904</v>
      </c>
      <c r="C417" s="161" t="s">
        <v>493</v>
      </c>
      <c r="D417" s="162">
        <f>'11C2'!I431</f>
        <v>4861</v>
      </c>
      <c r="E417" s="162">
        <f t="shared" si="6"/>
        <v>5250</v>
      </c>
    </row>
    <row r="418" spans="1:5" s="147" customFormat="1" ht="15.6" hidden="1">
      <c r="A418" s="159" t="s">
        <v>517</v>
      </c>
      <c r="B418" s="160" t="s">
        <v>905</v>
      </c>
      <c r="C418" s="161" t="s">
        <v>493</v>
      </c>
      <c r="D418" s="162">
        <f>'11C2'!I432</f>
        <v>4860</v>
      </c>
      <c r="E418" s="162">
        <f t="shared" si="6"/>
        <v>5249</v>
      </c>
    </row>
    <row r="419" spans="1:5" s="147" customFormat="1" ht="15.6" hidden="1">
      <c r="A419" s="159" t="s">
        <v>5</v>
      </c>
      <c r="B419" s="160" t="s">
        <v>906</v>
      </c>
      <c r="C419" s="161" t="s">
        <v>493</v>
      </c>
      <c r="D419" s="162">
        <f>'11C2'!I433</f>
        <v>4859</v>
      </c>
      <c r="E419" s="162">
        <f t="shared" si="6"/>
        <v>5248</v>
      </c>
    </row>
    <row r="420" spans="1:5" s="147" customFormat="1" ht="15.6" hidden="1">
      <c r="A420" s="159" t="s">
        <v>517</v>
      </c>
      <c r="B420" s="160" t="s">
        <v>907</v>
      </c>
      <c r="C420" s="161" t="s">
        <v>493</v>
      </c>
      <c r="D420" s="162">
        <f>'11C2'!I434</f>
        <v>4859</v>
      </c>
      <c r="E420" s="162">
        <f t="shared" si="6"/>
        <v>5248</v>
      </c>
    </row>
    <row r="421" spans="1:5" s="147" customFormat="1" ht="15.6" hidden="1">
      <c r="A421" s="159" t="s">
        <v>517</v>
      </c>
      <c r="B421" s="160" t="s">
        <v>908</v>
      </c>
      <c r="C421" s="161" t="s">
        <v>493</v>
      </c>
      <c r="D421" s="162">
        <f>'11C2'!I435</f>
        <v>4858</v>
      </c>
      <c r="E421" s="162">
        <f t="shared" si="6"/>
        <v>5247</v>
      </c>
    </row>
    <row r="422" spans="1:5" s="147" customFormat="1" ht="15.6" hidden="1">
      <c r="A422" s="159" t="s">
        <v>517</v>
      </c>
      <c r="B422" s="160" t="s">
        <v>909</v>
      </c>
      <c r="C422" s="161" t="s">
        <v>493</v>
      </c>
      <c r="D422" s="162">
        <f>'11C2'!I436</f>
        <v>4857</v>
      </c>
      <c r="E422" s="162">
        <f t="shared" si="6"/>
        <v>5246</v>
      </c>
    </row>
    <row r="423" spans="1:5" s="147" customFormat="1" ht="15.6" hidden="1">
      <c r="A423" s="159" t="s">
        <v>517</v>
      </c>
      <c r="B423" s="160" t="s">
        <v>910</v>
      </c>
      <c r="C423" s="161" t="s">
        <v>493</v>
      </c>
      <c r="D423" s="162">
        <f>'11C2'!I437</f>
        <v>4857</v>
      </c>
      <c r="E423" s="162">
        <f t="shared" si="6"/>
        <v>5246</v>
      </c>
    </row>
    <row r="424" spans="1:5" s="147" customFormat="1" ht="15.6" hidden="1">
      <c r="A424" s="159" t="s">
        <v>517</v>
      </c>
      <c r="B424" s="160" t="s">
        <v>911</v>
      </c>
      <c r="C424" s="161" t="s">
        <v>493</v>
      </c>
      <c r="D424" s="162">
        <f>'11C2'!I438</f>
        <v>4856</v>
      </c>
      <c r="E424" s="162">
        <f t="shared" si="6"/>
        <v>5244</v>
      </c>
    </row>
    <row r="425" spans="1:5" s="147" customFormat="1" ht="15.6" hidden="1">
      <c r="A425" s="159" t="s">
        <v>517</v>
      </c>
      <c r="B425" s="160" t="s">
        <v>912</v>
      </c>
      <c r="C425" s="161" t="s">
        <v>493</v>
      </c>
      <c r="D425" s="162">
        <f>'11C2'!I439</f>
        <v>4855</v>
      </c>
      <c r="E425" s="162">
        <f t="shared" si="6"/>
        <v>5243</v>
      </c>
    </row>
    <row r="426" spans="1:5" s="147" customFormat="1" ht="15.6" hidden="1">
      <c r="A426" s="159" t="s">
        <v>517</v>
      </c>
      <c r="B426" s="160" t="s">
        <v>913</v>
      </c>
      <c r="C426" s="161" t="s">
        <v>493</v>
      </c>
      <c r="D426" s="162">
        <f>'11C2'!I440</f>
        <v>4855</v>
      </c>
      <c r="E426" s="162">
        <f t="shared" si="6"/>
        <v>5243</v>
      </c>
    </row>
    <row r="427" spans="1:5" s="147" customFormat="1" ht="15.6" hidden="1">
      <c r="A427" s="159" t="s">
        <v>517</v>
      </c>
      <c r="B427" s="160" t="s">
        <v>914</v>
      </c>
      <c r="C427" s="161" t="s">
        <v>493</v>
      </c>
      <c r="D427" s="162">
        <f>'11C2'!I441</f>
        <v>4854</v>
      </c>
      <c r="E427" s="162">
        <f t="shared" si="6"/>
        <v>5242</v>
      </c>
    </row>
    <row r="428" spans="1:5" s="147" customFormat="1" ht="15.6" hidden="1">
      <c r="A428" s="159" t="s">
        <v>517</v>
      </c>
      <c r="B428" s="160" t="s">
        <v>915</v>
      </c>
      <c r="C428" s="161" t="s">
        <v>493</v>
      </c>
      <c r="D428" s="162">
        <f>'11C2'!I442</f>
        <v>4854</v>
      </c>
      <c r="E428" s="162">
        <f t="shared" si="6"/>
        <v>5242</v>
      </c>
    </row>
    <row r="429" spans="1:5" s="147" customFormat="1" ht="15.6">
      <c r="A429" s="159" t="s">
        <v>517</v>
      </c>
      <c r="B429" s="160" t="s">
        <v>916</v>
      </c>
      <c r="C429" s="161" t="s">
        <v>493</v>
      </c>
      <c r="D429" s="162">
        <f>'11C2'!I443</f>
        <v>4853</v>
      </c>
      <c r="E429" s="162">
        <f t="shared" si="6"/>
        <v>5241</v>
      </c>
    </row>
    <row r="430" spans="1:5" s="147" customFormat="1" ht="15.6" hidden="1">
      <c r="A430" s="159" t="s">
        <v>517</v>
      </c>
      <c r="B430" s="160" t="s">
        <v>917</v>
      </c>
      <c r="C430" s="161" t="s">
        <v>493</v>
      </c>
      <c r="D430" s="162">
        <f>'11C2'!I444</f>
        <v>4944</v>
      </c>
      <c r="E430" s="162">
        <f t="shared" si="6"/>
        <v>5340</v>
      </c>
    </row>
    <row r="431" spans="1:5" s="147" customFormat="1" ht="15.6" hidden="1">
      <c r="A431" s="159" t="s">
        <v>517</v>
      </c>
      <c r="B431" s="160" t="s">
        <v>918</v>
      </c>
      <c r="C431" s="161" t="s">
        <v>493</v>
      </c>
      <c r="D431" s="162">
        <f>'11C2'!I445</f>
        <v>4943</v>
      </c>
      <c r="E431" s="162">
        <f t="shared" si="6"/>
        <v>5338</v>
      </c>
    </row>
    <row r="432" spans="1:5" s="147" customFormat="1" ht="15.6" hidden="1">
      <c r="A432" s="159" t="s">
        <v>517</v>
      </c>
      <c r="B432" s="160" t="s">
        <v>919</v>
      </c>
      <c r="C432" s="161" t="s">
        <v>493</v>
      </c>
      <c r="D432" s="162">
        <f>'11C2'!I446</f>
        <v>4943</v>
      </c>
      <c r="E432" s="162">
        <f t="shared" si="6"/>
        <v>5338</v>
      </c>
    </row>
    <row r="433" spans="1:5" s="147" customFormat="1" ht="15.6" hidden="1">
      <c r="A433" s="159" t="s">
        <v>517</v>
      </c>
      <c r="B433" s="160" t="s">
        <v>920</v>
      </c>
      <c r="C433" s="161" t="s">
        <v>493</v>
      </c>
      <c r="D433" s="162">
        <f>'11C2'!I447</f>
        <v>4942</v>
      </c>
      <c r="E433" s="162">
        <f t="shared" si="6"/>
        <v>5337</v>
      </c>
    </row>
    <row r="434" spans="1:5" s="147" customFormat="1" ht="15.6" hidden="1">
      <c r="A434" s="159" t="s">
        <v>517</v>
      </c>
      <c r="B434" s="160" t="s">
        <v>921</v>
      </c>
      <c r="C434" s="161" t="s">
        <v>493</v>
      </c>
      <c r="D434" s="162">
        <f>'11C2'!I448</f>
        <v>4942</v>
      </c>
      <c r="E434" s="162">
        <f t="shared" si="6"/>
        <v>5337</v>
      </c>
    </row>
    <row r="435" spans="1:5" s="147" customFormat="1" ht="15.6" hidden="1">
      <c r="A435" s="159" t="s">
        <v>517</v>
      </c>
      <c r="B435" s="160" t="s">
        <v>922</v>
      </c>
      <c r="C435" s="161" t="s">
        <v>493</v>
      </c>
      <c r="D435" s="162">
        <f>'11C2'!I449</f>
        <v>4941</v>
      </c>
      <c r="E435" s="162">
        <f t="shared" si="6"/>
        <v>5336</v>
      </c>
    </row>
    <row r="436" spans="1:5" s="147" customFormat="1" ht="15.6" hidden="1">
      <c r="A436" s="159" t="s">
        <v>517</v>
      </c>
      <c r="B436" s="160" t="s">
        <v>923</v>
      </c>
      <c r="C436" s="161" t="s">
        <v>493</v>
      </c>
      <c r="D436" s="162">
        <f>'11C2'!I450</f>
        <v>4940</v>
      </c>
      <c r="E436" s="162">
        <f t="shared" si="6"/>
        <v>5335</v>
      </c>
    </row>
    <row r="437" spans="1:5" s="147" customFormat="1" ht="15.6" hidden="1">
      <c r="A437" s="159" t="s">
        <v>517</v>
      </c>
      <c r="B437" s="160" t="s">
        <v>924</v>
      </c>
      <c r="C437" s="161" t="s">
        <v>493</v>
      </c>
      <c r="D437" s="162">
        <f>'11C2'!I451</f>
        <v>4940</v>
      </c>
      <c r="E437" s="162">
        <f t="shared" si="6"/>
        <v>5335</v>
      </c>
    </row>
    <row r="438" spans="1:5" s="147" customFormat="1" ht="15.6" hidden="1">
      <c r="A438" s="159" t="s">
        <v>517</v>
      </c>
      <c r="B438" s="160" t="s">
        <v>925</v>
      </c>
      <c r="C438" s="161" t="s">
        <v>493</v>
      </c>
      <c r="D438" s="162">
        <f>'11C2'!I452</f>
        <v>4939</v>
      </c>
      <c r="E438" s="162">
        <f t="shared" si="6"/>
        <v>5334</v>
      </c>
    </row>
    <row r="439" spans="1:5" s="147" customFormat="1" ht="15.6" hidden="1">
      <c r="A439" s="159" t="s">
        <v>5</v>
      </c>
      <c r="B439" s="160" t="s">
        <v>926</v>
      </c>
      <c r="C439" s="161" t="s">
        <v>493</v>
      </c>
      <c r="D439" s="162">
        <f>'11C2'!I453</f>
        <v>4938</v>
      </c>
      <c r="E439" s="162">
        <f t="shared" si="6"/>
        <v>5333</v>
      </c>
    </row>
    <row r="440" spans="1:5" s="147" customFormat="1" ht="15.6" hidden="1">
      <c r="A440" s="159" t="s">
        <v>517</v>
      </c>
      <c r="B440" s="160" t="s">
        <v>927</v>
      </c>
      <c r="C440" s="161" t="s">
        <v>493</v>
      </c>
      <c r="D440" s="162">
        <f>'11C2'!I454</f>
        <v>4938</v>
      </c>
      <c r="E440" s="162">
        <f t="shared" si="6"/>
        <v>5333</v>
      </c>
    </row>
    <row r="441" spans="1:5" s="147" customFormat="1" ht="15.6" hidden="1">
      <c r="A441" s="159" t="s">
        <v>517</v>
      </c>
      <c r="B441" s="160" t="s">
        <v>928</v>
      </c>
      <c r="C441" s="161" t="s">
        <v>493</v>
      </c>
      <c r="D441" s="162">
        <f>'11C2'!I455</f>
        <v>4937</v>
      </c>
      <c r="E441" s="162">
        <f t="shared" si="6"/>
        <v>5332</v>
      </c>
    </row>
    <row r="442" spans="1:5" s="147" customFormat="1" ht="15.6" hidden="1">
      <c r="A442" s="159" t="s">
        <v>517</v>
      </c>
      <c r="B442" s="160" t="s">
        <v>929</v>
      </c>
      <c r="C442" s="161" t="s">
        <v>493</v>
      </c>
      <c r="D442" s="162">
        <f>'11C2'!I456</f>
        <v>4937</v>
      </c>
      <c r="E442" s="162">
        <f t="shared" si="6"/>
        <v>5332</v>
      </c>
    </row>
    <row r="443" spans="1:5" s="147" customFormat="1" ht="15.6" hidden="1">
      <c r="A443" s="159" t="s">
        <v>517</v>
      </c>
      <c r="B443" s="160" t="s">
        <v>930</v>
      </c>
      <c r="C443" s="161" t="s">
        <v>493</v>
      </c>
      <c r="D443" s="162">
        <f>'11C2'!I457</f>
        <v>4936</v>
      </c>
      <c r="E443" s="162">
        <f t="shared" si="6"/>
        <v>5331</v>
      </c>
    </row>
    <row r="444" spans="1:5" s="147" customFormat="1" ht="15.6" hidden="1">
      <c r="A444" s="159" t="s">
        <v>517</v>
      </c>
      <c r="B444" s="160" t="s">
        <v>931</v>
      </c>
      <c r="C444" s="161" t="s">
        <v>493</v>
      </c>
      <c r="D444" s="162">
        <f>'11C2'!I458</f>
        <v>4936</v>
      </c>
      <c r="E444" s="162">
        <f t="shared" si="6"/>
        <v>5331</v>
      </c>
    </row>
    <row r="445" spans="1:5" s="147" customFormat="1" ht="15.6" hidden="1">
      <c r="A445" s="159" t="s">
        <v>517</v>
      </c>
      <c r="B445" s="160" t="s">
        <v>932</v>
      </c>
      <c r="C445" s="161" t="s">
        <v>493</v>
      </c>
      <c r="D445" s="162">
        <f>'11C2'!I459</f>
        <v>4936</v>
      </c>
      <c r="E445" s="162">
        <f t="shared" si="6"/>
        <v>5331</v>
      </c>
    </row>
    <row r="446" spans="1:5" s="147" customFormat="1" ht="15.6" hidden="1">
      <c r="A446" s="159" t="s">
        <v>517</v>
      </c>
      <c r="B446" s="160" t="s">
        <v>933</v>
      </c>
      <c r="C446" s="161" t="s">
        <v>493</v>
      </c>
      <c r="D446" s="162">
        <f>'11C2'!I460</f>
        <v>4935</v>
      </c>
      <c r="E446" s="162">
        <f t="shared" si="6"/>
        <v>5330</v>
      </c>
    </row>
    <row r="447" spans="1:5" s="147" customFormat="1" ht="15.6" hidden="1">
      <c r="A447" s="159" t="s">
        <v>517</v>
      </c>
      <c r="B447" s="160" t="s">
        <v>934</v>
      </c>
      <c r="C447" s="161" t="s">
        <v>493</v>
      </c>
      <c r="D447" s="162">
        <f>'11C2'!I461</f>
        <v>4935</v>
      </c>
      <c r="E447" s="162">
        <f t="shared" si="6"/>
        <v>5330</v>
      </c>
    </row>
    <row r="448" spans="1:5" s="150" customFormat="1" ht="15.6">
      <c r="A448" s="163" t="s">
        <v>517</v>
      </c>
      <c r="B448" s="164" t="s">
        <v>935</v>
      </c>
      <c r="C448" s="165" t="s">
        <v>493</v>
      </c>
      <c r="D448" s="166">
        <f>'11C2'!I462</f>
        <v>4735</v>
      </c>
      <c r="E448" s="166">
        <f t="shared" si="6"/>
        <v>5114</v>
      </c>
    </row>
    <row r="449" spans="1:5" s="147" customFormat="1" ht="15.6" hidden="1">
      <c r="A449" s="159" t="s">
        <v>517</v>
      </c>
      <c r="B449" s="160" t="s">
        <v>936</v>
      </c>
      <c r="C449" s="161" t="s">
        <v>493</v>
      </c>
      <c r="D449" s="162">
        <f>'11C2'!I463</f>
        <v>4933</v>
      </c>
      <c r="E449" s="162">
        <f t="shared" si="6"/>
        <v>5328</v>
      </c>
    </row>
    <row r="450" spans="1:5" s="147" customFormat="1" ht="15.6" hidden="1">
      <c r="A450" s="159" t="s">
        <v>517</v>
      </c>
      <c r="B450" s="160" t="s">
        <v>937</v>
      </c>
      <c r="C450" s="161" t="s">
        <v>493</v>
      </c>
      <c r="D450" s="162">
        <f>'11C2'!I464</f>
        <v>4933</v>
      </c>
      <c r="E450" s="162">
        <f t="shared" si="6"/>
        <v>5328</v>
      </c>
    </row>
    <row r="451" spans="1:5" s="147" customFormat="1" ht="15.6" hidden="1">
      <c r="A451" s="159" t="s">
        <v>517</v>
      </c>
      <c r="B451" s="160" t="s">
        <v>938</v>
      </c>
      <c r="C451" s="161" t="s">
        <v>493</v>
      </c>
      <c r="D451" s="162">
        <f>'11C2'!I465</f>
        <v>4932</v>
      </c>
      <c r="E451" s="162">
        <f t="shared" si="6"/>
        <v>5327</v>
      </c>
    </row>
    <row r="452" spans="1:5" s="147" customFormat="1" ht="15.6" hidden="1">
      <c r="A452" s="159" t="s">
        <v>517</v>
      </c>
      <c r="B452" s="160" t="s">
        <v>939</v>
      </c>
      <c r="C452" s="161" t="s">
        <v>493</v>
      </c>
      <c r="D452" s="162">
        <f>'11C2'!I466</f>
        <v>4932</v>
      </c>
      <c r="E452" s="162">
        <f t="shared" si="6"/>
        <v>5327</v>
      </c>
    </row>
    <row r="453" spans="1:5" s="147" customFormat="1" ht="15.6" hidden="1">
      <c r="A453" s="159" t="s">
        <v>517</v>
      </c>
      <c r="B453" s="160" t="s">
        <v>940</v>
      </c>
      <c r="C453" s="161" t="s">
        <v>493</v>
      </c>
      <c r="D453" s="162">
        <f>'11C2'!I467</f>
        <v>4931</v>
      </c>
      <c r="E453" s="162">
        <f t="shared" si="6"/>
        <v>5325</v>
      </c>
    </row>
    <row r="454" spans="1:5" s="147" customFormat="1" ht="15.6" hidden="1">
      <c r="A454" s="159" t="s">
        <v>517</v>
      </c>
      <c r="B454" s="160" t="s">
        <v>941</v>
      </c>
      <c r="C454" s="161" t="s">
        <v>493</v>
      </c>
      <c r="D454" s="162">
        <f>'11C2'!I468</f>
        <v>4931</v>
      </c>
      <c r="E454" s="162">
        <f t="shared" si="6"/>
        <v>5325</v>
      </c>
    </row>
    <row r="455" spans="1:5" s="147" customFormat="1" ht="15.6" hidden="1">
      <c r="A455" s="159" t="s">
        <v>517</v>
      </c>
      <c r="B455" s="160" t="s">
        <v>942</v>
      </c>
      <c r="C455" s="161" t="s">
        <v>493</v>
      </c>
      <c r="D455" s="162">
        <f>'11C2'!I469</f>
        <v>4931</v>
      </c>
      <c r="E455" s="162">
        <f t="shared" si="6"/>
        <v>5325</v>
      </c>
    </row>
    <row r="456" spans="1:5" s="147" customFormat="1" ht="15.6" hidden="1">
      <c r="A456" s="159" t="s">
        <v>517</v>
      </c>
      <c r="B456" s="160" t="s">
        <v>943</v>
      </c>
      <c r="C456" s="161" t="s">
        <v>493</v>
      </c>
      <c r="D456" s="162">
        <f>'11C2'!I470</f>
        <v>4930</v>
      </c>
      <c r="E456" s="162">
        <f t="shared" ref="E456:E519" si="7">+ROUND(D456+D456*8%,0)</f>
        <v>5324</v>
      </c>
    </row>
    <row r="457" spans="1:5" s="147" customFormat="1" ht="15.6" hidden="1">
      <c r="A457" s="159" t="s">
        <v>517</v>
      </c>
      <c r="B457" s="160" t="s">
        <v>944</v>
      </c>
      <c r="C457" s="161" t="s">
        <v>493</v>
      </c>
      <c r="D457" s="162">
        <f>'11C2'!I471</f>
        <v>4930</v>
      </c>
      <c r="E457" s="162">
        <f t="shared" si="7"/>
        <v>5324</v>
      </c>
    </row>
    <row r="458" spans="1:5" s="147" customFormat="1" ht="15.6" hidden="1">
      <c r="A458" s="159" t="s">
        <v>517</v>
      </c>
      <c r="B458" s="160" t="s">
        <v>945</v>
      </c>
      <c r="C458" s="161" t="s">
        <v>493</v>
      </c>
      <c r="D458" s="162">
        <f>'11C2'!I472</f>
        <v>4929</v>
      </c>
      <c r="E458" s="162">
        <f t="shared" si="7"/>
        <v>5323</v>
      </c>
    </row>
    <row r="459" spans="1:5" s="147" customFormat="1" ht="15.6" hidden="1">
      <c r="A459" s="159" t="s">
        <v>5</v>
      </c>
      <c r="B459" s="160" t="s">
        <v>946</v>
      </c>
      <c r="C459" s="161" t="s">
        <v>493</v>
      </c>
      <c r="D459" s="162">
        <f>'11C2'!I473</f>
        <v>4929</v>
      </c>
      <c r="E459" s="162">
        <f t="shared" si="7"/>
        <v>5323</v>
      </c>
    </row>
    <row r="460" spans="1:5" s="147" customFormat="1" ht="15.6" hidden="1">
      <c r="A460" s="159" t="s">
        <v>517</v>
      </c>
      <c r="B460" s="160" t="s">
        <v>947</v>
      </c>
      <c r="C460" s="161" t="s">
        <v>493</v>
      </c>
      <c r="D460" s="162">
        <f>'11C2'!I474</f>
        <v>4928</v>
      </c>
      <c r="E460" s="162">
        <f t="shared" si="7"/>
        <v>5322</v>
      </c>
    </row>
    <row r="461" spans="1:5" s="147" customFormat="1" ht="15.6" hidden="1">
      <c r="A461" s="159" t="s">
        <v>517</v>
      </c>
      <c r="B461" s="160" t="s">
        <v>948</v>
      </c>
      <c r="C461" s="161" t="s">
        <v>493</v>
      </c>
      <c r="D461" s="162">
        <f>'11C2'!I475</f>
        <v>4927</v>
      </c>
      <c r="E461" s="162">
        <f t="shared" si="7"/>
        <v>5321</v>
      </c>
    </row>
    <row r="462" spans="1:5" s="147" customFormat="1" ht="15.6" hidden="1">
      <c r="A462" s="159" t="s">
        <v>517</v>
      </c>
      <c r="B462" s="160" t="s">
        <v>949</v>
      </c>
      <c r="C462" s="161" t="s">
        <v>493</v>
      </c>
      <c r="D462" s="162">
        <f>'11C2'!I476</f>
        <v>4927</v>
      </c>
      <c r="E462" s="162">
        <f t="shared" si="7"/>
        <v>5321</v>
      </c>
    </row>
    <row r="463" spans="1:5" s="147" customFormat="1" ht="15.6" hidden="1">
      <c r="A463" s="159" t="s">
        <v>517</v>
      </c>
      <c r="B463" s="160" t="s">
        <v>950</v>
      </c>
      <c r="C463" s="161" t="s">
        <v>493</v>
      </c>
      <c r="D463" s="162">
        <f>'11C2'!I477</f>
        <v>4926</v>
      </c>
      <c r="E463" s="162">
        <f t="shared" si="7"/>
        <v>5320</v>
      </c>
    </row>
    <row r="464" spans="1:5" s="147" customFormat="1" ht="15.6" hidden="1">
      <c r="A464" s="159" t="s">
        <v>517</v>
      </c>
      <c r="B464" s="160" t="s">
        <v>951</v>
      </c>
      <c r="C464" s="161" t="s">
        <v>493</v>
      </c>
      <c r="D464" s="162">
        <f>'11C2'!I478</f>
        <v>4907</v>
      </c>
      <c r="E464" s="162">
        <f t="shared" si="7"/>
        <v>5300</v>
      </c>
    </row>
    <row r="465" spans="1:5" s="147" customFormat="1" ht="15.6" hidden="1">
      <c r="A465" s="159" t="s">
        <v>517</v>
      </c>
      <c r="B465" s="160" t="s">
        <v>952</v>
      </c>
      <c r="C465" s="161" t="s">
        <v>493</v>
      </c>
      <c r="D465" s="162">
        <f>'11C2'!I479</f>
        <v>4906</v>
      </c>
      <c r="E465" s="162">
        <f t="shared" si="7"/>
        <v>5298</v>
      </c>
    </row>
    <row r="466" spans="1:5" s="147" customFormat="1" ht="15.6" hidden="1">
      <c r="A466" s="159" t="s">
        <v>517</v>
      </c>
      <c r="B466" s="160" t="s">
        <v>953</v>
      </c>
      <c r="C466" s="161" t="s">
        <v>493</v>
      </c>
      <c r="D466" s="162">
        <f>'11C2'!I480</f>
        <v>4905</v>
      </c>
      <c r="E466" s="162">
        <f t="shared" si="7"/>
        <v>5297</v>
      </c>
    </row>
    <row r="467" spans="1:5" s="147" customFormat="1" ht="15.6" hidden="1">
      <c r="A467" s="159" t="s">
        <v>517</v>
      </c>
      <c r="B467" s="160" t="s">
        <v>954</v>
      </c>
      <c r="C467" s="161" t="s">
        <v>493</v>
      </c>
      <c r="D467" s="162">
        <f>'11C2'!I481</f>
        <v>4905</v>
      </c>
      <c r="E467" s="162">
        <f t="shared" si="7"/>
        <v>5297</v>
      </c>
    </row>
    <row r="468" spans="1:5" s="147" customFormat="1" ht="15.6" hidden="1">
      <c r="A468" s="159" t="s">
        <v>517</v>
      </c>
      <c r="B468" s="160" t="s">
        <v>955</v>
      </c>
      <c r="C468" s="161" t="s">
        <v>493</v>
      </c>
      <c r="D468" s="162">
        <f>'11C2'!I482</f>
        <v>4904</v>
      </c>
      <c r="E468" s="162">
        <f t="shared" si="7"/>
        <v>5296</v>
      </c>
    </row>
    <row r="469" spans="1:5" s="147" customFormat="1" ht="15.6" hidden="1">
      <c r="A469" s="159" t="s">
        <v>517</v>
      </c>
      <c r="B469" s="160" t="s">
        <v>956</v>
      </c>
      <c r="C469" s="161" t="s">
        <v>493</v>
      </c>
      <c r="D469" s="162">
        <f>'11C2'!I483</f>
        <v>4903</v>
      </c>
      <c r="E469" s="162">
        <f t="shared" si="7"/>
        <v>5295</v>
      </c>
    </row>
    <row r="470" spans="1:5" s="147" customFormat="1" ht="15.6" hidden="1">
      <c r="A470" s="159" t="s">
        <v>517</v>
      </c>
      <c r="B470" s="160" t="s">
        <v>957</v>
      </c>
      <c r="C470" s="161" t="s">
        <v>493</v>
      </c>
      <c r="D470" s="162">
        <f>'11C2'!I484</f>
        <v>4903</v>
      </c>
      <c r="E470" s="162">
        <f t="shared" si="7"/>
        <v>5295</v>
      </c>
    </row>
    <row r="471" spans="1:5" s="147" customFormat="1" ht="15.6" hidden="1">
      <c r="A471" s="159" t="s">
        <v>517</v>
      </c>
      <c r="B471" s="160" t="s">
        <v>958</v>
      </c>
      <c r="C471" s="161" t="s">
        <v>493</v>
      </c>
      <c r="D471" s="162">
        <f>'11C2'!I485</f>
        <v>4902</v>
      </c>
      <c r="E471" s="162">
        <f t="shared" si="7"/>
        <v>5294</v>
      </c>
    </row>
    <row r="472" spans="1:5" s="147" customFormat="1" ht="15.6" hidden="1">
      <c r="A472" s="159" t="s">
        <v>517</v>
      </c>
      <c r="B472" s="160" t="s">
        <v>959</v>
      </c>
      <c r="C472" s="161" t="s">
        <v>493</v>
      </c>
      <c r="D472" s="162">
        <f>'11C2'!I486</f>
        <v>4902</v>
      </c>
      <c r="E472" s="162">
        <f t="shared" si="7"/>
        <v>5294</v>
      </c>
    </row>
    <row r="473" spans="1:5" s="147" customFormat="1" ht="15.6" hidden="1">
      <c r="A473" s="159" t="s">
        <v>517</v>
      </c>
      <c r="B473" s="160" t="s">
        <v>960</v>
      </c>
      <c r="C473" s="161" t="s">
        <v>493</v>
      </c>
      <c r="D473" s="162">
        <f>'11C2'!I487</f>
        <v>4901</v>
      </c>
      <c r="E473" s="162">
        <f t="shared" si="7"/>
        <v>5293</v>
      </c>
    </row>
    <row r="474" spans="1:5" s="147" customFormat="1" ht="15.6" hidden="1">
      <c r="A474" s="159" t="s">
        <v>517</v>
      </c>
      <c r="B474" s="160" t="s">
        <v>961</v>
      </c>
      <c r="C474" s="161" t="s">
        <v>493</v>
      </c>
      <c r="D474" s="162">
        <f>'11C2'!I488</f>
        <v>4901</v>
      </c>
      <c r="E474" s="162">
        <f t="shared" si="7"/>
        <v>5293</v>
      </c>
    </row>
    <row r="475" spans="1:5" s="147" customFormat="1" ht="15.6" hidden="1">
      <c r="A475" s="159" t="s">
        <v>517</v>
      </c>
      <c r="B475" s="160" t="s">
        <v>962</v>
      </c>
      <c r="C475" s="161" t="s">
        <v>493</v>
      </c>
      <c r="D475" s="162">
        <f>'11C2'!I489</f>
        <v>4900</v>
      </c>
      <c r="E475" s="162">
        <f t="shared" si="7"/>
        <v>5292</v>
      </c>
    </row>
    <row r="476" spans="1:5" s="147" customFormat="1" ht="15.6" hidden="1">
      <c r="A476" s="159" t="s">
        <v>517</v>
      </c>
      <c r="B476" s="160" t="s">
        <v>963</v>
      </c>
      <c r="C476" s="161" t="s">
        <v>493</v>
      </c>
      <c r="D476" s="162">
        <f>'11C2'!I490</f>
        <v>4899</v>
      </c>
      <c r="E476" s="162">
        <f t="shared" si="7"/>
        <v>5291</v>
      </c>
    </row>
    <row r="477" spans="1:5" s="147" customFormat="1" ht="15.6" hidden="1">
      <c r="A477" s="159" t="s">
        <v>517</v>
      </c>
      <c r="B477" s="160" t="s">
        <v>964</v>
      </c>
      <c r="C477" s="161" t="s">
        <v>493</v>
      </c>
      <c r="D477" s="162">
        <f>'11C2'!I491</f>
        <v>4899</v>
      </c>
      <c r="E477" s="162">
        <f t="shared" si="7"/>
        <v>5291</v>
      </c>
    </row>
    <row r="478" spans="1:5" s="147" customFormat="1" ht="15.6" hidden="1">
      <c r="A478" s="159" t="s">
        <v>517</v>
      </c>
      <c r="B478" s="160" t="s">
        <v>965</v>
      </c>
      <c r="C478" s="161" t="s">
        <v>493</v>
      </c>
      <c r="D478" s="162">
        <f>'11C2'!I492</f>
        <v>4898</v>
      </c>
      <c r="E478" s="162">
        <f t="shared" si="7"/>
        <v>5290</v>
      </c>
    </row>
    <row r="479" spans="1:5" s="147" customFormat="1" ht="15.6">
      <c r="A479" s="167" t="s">
        <v>5</v>
      </c>
      <c r="B479" s="160" t="s">
        <v>966</v>
      </c>
      <c r="C479" s="161" t="s">
        <v>493</v>
      </c>
      <c r="D479" s="162">
        <f>'11C2'!I493</f>
        <v>4701</v>
      </c>
      <c r="E479" s="162">
        <f t="shared" si="7"/>
        <v>5077</v>
      </c>
    </row>
    <row r="480" spans="1:5" s="147" customFormat="1" ht="15.6" hidden="1">
      <c r="A480" s="159" t="s">
        <v>517</v>
      </c>
      <c r="B480" s="160" t="s">
        <v>967</v>
      </c>
      <c r="C480" s="161" t="s">
        <v>493</v>
      </c>
      <c r="D480" s="162">
        <f>'11C2'!I494</f>
        <v>4699</v>
      </c>
      <c r="E480" s="162">
        <f t="shared" si="7"/>
        <v>5075</v>
      </c>
    </row>
    <row r="481" spans="1:5" s="147" customFormat="1" ht="15.6" hidden="1">
      <c r="A481" s="159" t="s">
        <v>517</v>
      </c>
      <c r="B481" s="160" t="s">
        <v>968</v>
      </c>
      <c r="C481" s="161" t="s">
        <v>493</v>
      </c>
      <c r="D481" s="162">
        <f>'11C2'!I495</f>
        <v>4696</v>
      </c>
      <c r="E481" s="162">
        <f t="shared" si="7"/>
        <v>5072</v>
      </c>
    </row>
    <row r="482" spans="1:5" s="147" customFormat="1" ht="15.6" hidden="1">
      <c r="A482" s="159" t="s">
        <v>517</v>
      </c>
      <c r="B482" s="160" t="s">
        <v>969</v>
      </c>
      <c r="C482" s="161" t="s">
        <v>493</v>
      </c>
      <c r="D482" s="162">
        <f>'11C2'!I505</f>
        <v>4693</v>
      </c>
      <c r="E482" s="162">
        <f t="shared" si="7"/>
        <v>5068</v>
      </c>
    </row>
    <row r="483" spans="1:5" s="147" customFormat="1" ht="15.6" hidden="1">
      <c r="A483" s="159" t="s">
        <v>517</v>
      </c>
      <c r="B483" s="160" t="s">
        <v>970</v>
      </c>
      <c r="C483" s="161" t="s">
        <v>493</v>
      </c>
      <c r="D483" s="162">
        <f>'11C2'!I506</f>
        <v>4690</v>
      </c>
      <c r="E483" s="162">
        <f t="shared" si="7"/>
        <v>5065</v>
      </c>
    </row>
    <row r="484" spans="1:5" s="147" customFormat="1" ht="15.6">
      <c r="A484" s="167" t="s">
        <v>5</v>
      </c>
      <c r="B484" s="160" t="s">
        <v>971</v>
      </c>
      <c r="C484" s="161" t="s">
        <v>493</v>
      </c>
      <c r="D484" s="162">
        <f>'11C2'!I507</f>
        <v>4688</v>
      </c>
      <c r="E484" s="162">
        <f t="shared" si="7"/>
        <v>5063</v>
      </c>
    </row>
    <row r="485" spans="1:5" s="147" customFormat="1" ht="15.6" hidden="1">
      <c r="A485" s="159" t="s">
        <v>517</v>
      </c>
      <c r="B485" s="160" t="s">
        <v>972</v>
      </c>
      <c r="C485" s="161" t="s">
        <v>493</v>
      </c>
      <c r="D485" s="162">
        <f>'11C2'!I508</f>
        <v>4685</v>
      </c>
      <c r="E485" s="162">
        <f t="shared" si="7"/>
        <v>5060</v>
      </c>
    </row>
    <row r="486" spans="1:5" s="147" customFormat="1" ht="15.6" hidden="1">
      <c r="A486" s="159" t="s">
        <v>517</v>
      </c>
      <c r="B486" s="160" t="s">
        <v>973</v>
      </c>
      <c r="C486" s="161" t="s">
        <v>493</v>
      </c>
      <c r="D486" s="162">
        <f>'11C2'!I509</f>
        <v>4683</v>
      </c>
      <c r="E486" s="162">
        <f t="shared" si="7"/>
        <v>5058</v>
      </c>
    </row>
    <row r="487" spans="1:5" s="147" customFormat="1" ht="15.6" hidden="1">
      <c r="A487" s="159" t="s">
        <v>517</v>
      </c>
      <c r="B487" s="160" t="s">
        <v>974</v>
      </c>
      <c r="C487" s="161" t="s">
        <v>493</v>
      </c>
      <c r="D487" s="162">
        <f>'11C2'!I510</f>
        <v>4663</v>
      </c>
      <c r="E487" s="162">
        <f t="shared" si="7"/>
        <v>5036</v>
      </c>
    </row>
    <row r="488" spans="1:5" s="147" customFormat="1" ht="15.6" hidden="1">
      <c r="A488" s="159" t="s">
        <v>517</v>
      </c>
      <c r="B488" s="160" t="s">
        <v>975</v>
      </c>
      <c r="C488" s="161" t="s">
        <v>493</v>
      </c>
      <c r="D488" s="162">
        <f>'11C2'!I511</f>
        <v>4661</v>
      </c>
      <c r="E488" s="162">
        <f t="shared" si="7"/>
        <v>5034</v>
      </c>
    </row>
    <row r="489" spans="1:5" s="147" customFormat="1" ht="15.6">
      <c r="A489" s="167" t="s">
        <v>5</v>
      </c>
      <c r="B489" s="160" t="s">
        <v>976</v>
      </c>
      <c r="C489" s="161" t="s">
        <v>493</v>
      </c>
      <c r="D489" s="162">
        <f>'11C2'!I512</f>
        <v>4659</v>
      </c>
      <c r="E489" s="162">
        <f t="shared" si="7"/>
        <v>5032</v>
      </c>
    </row>
    <row r="490" spans="1:5" s="147" customFormat="1" ht="15.6" hidden="1">
      <c r="A490" s="159" t="s">
        <v>517</v>
      </c>
      <c r="B490" s="160" t="s">
        <v>977</v>
      </c>
      <c r="C490" s="161" t="s">
        <v>493</v>
      </c>
      <c r="D490" s="162">
        <f>'11C2'!I513</f>
        <v>4655</v>
      </c>
      <c r="E490" s="162">
        <f t="shared" si="7"/>
        <v>5027</v>
      </c>
    </row>
    <row r="491" spans="1:5" s="147" customFormat="1" ht="15.6" hidden="1">
      <c r="A491" s="159" t="s">
        <v>517</v>
      </c>
      <c r="B491" s="160" t="s">
        <v>978</v>
      </c>
      <c r="C491" s="161" t="s">
        <v>493</v>
      </c>
      <c r="D491" s="162">
        <f>'11C2'!I514</f>
        <v>4653</v>
      </c>
      <c r="E491" s="162">
        <f t="shared" si="7"/>
        <v>5025</v>
      </c>
    </row>
    <row r="492" spans="1:5" s="147" customFormat="1" ht="15.6" hidden="1">
      <c r="A492" s="159" t="s">
        <v>517</v>
      </c>
      <c r="B492" s="160" t="s">
        <v>979</v>
      </c>
      <c r="C492" s="161" t="s">
        <v>493</v>
      </c>
      <c r="D492" s="162">
        <f>'11C2'!I515</f>
        <v>4650</v>
      </c>
      <c r="E492" s="162">
        <f t="shared" si="7"/>
        <v>5022</v>
      </c>
    </row>
    <row r="493" spans="1:5" s="147" customFormat="1" ht="15.6" hidden="1">
      <c r="A493" s="159" t="s">
        <v>517</v>
      </c>
      <c r="B493" s="160" t="s">
        <v>980</v>
      </c>
      <c r="C493" s="161" t="s">
        <v>493</v>
      </c>
      <c r="D493" s="162">
        <f>'11C2'!I516</f>
        <v>4647</v>
      </c>
      <c r="E493" s="162">
        <f t="shared" si="7"/>
        <v>5019</v>
      </c>
    </row>
    <row r="494" spans="1:5" s="147" customFormat="1" ht="15.6">
      <c r="A494" s="167" t="s">
        <v>5</v>
      </c>
      <c r="B494" s="160" t="s">
        <v>981</v>
      </c>
      <c r="C494" s="161" t="s">
        <v>493</v>
      </c>
      <c r="D494" s="162">
        <f>'11C2'!I517</f>
        <v>4644</v>
      </c>
      <c r="E494" s="162">
        <f t="shared" si="7"/>
        <v>5016</v>
      </c>
    </row>
    <row r="495" spans="1:5" s="147" customFormat="1" ht="15.6" hidden="1">
      <c r="A495" s="159" t="s">
        <v>517</v>
      </c>
      <c r="B495" s="160" t="s">
        <v>982</v>
      </c>
      <c r="C495" s="161" t="s">
        <v>493</v>
      </c>
      <c r="D495" s="162">
        <f>'11C2'!I518</f>
        <v>4623</v>
      </c>
      <c r="E495" s="162">
        <f t="shared" si="7"/>
        <v>4993</v>
      </c>
    </row>
    <row r="496" spans="1:5" s="147" customFormat="1" ht="15.6" hidden="1">
      <c r="A496" s="159" t="s">
        <v>517</v>
      </c>
      <c r="B496" s="160" t="s">
        <v>983</v>
      </c>
      <c r="C496" s="161" t="s">
        <v>493</v>
      </c>
      <c r="D496" s="162">
        <f>'11C2'!I519</f>
        <v>4621</v>
      </c>
      <c r="E496" s="162">
        <f t="shared" si="7"/>
        <v>4991</v>
      </c>
    </row>
    <row r="497" spans="1:5" s="147" customFormat="1" ht="15.6" hidden="1">
      <c r="A497" s="159" t="s">
        <v>517</v>
      </c>
      <c r="B497" s="160" t="s">
        <v>984</v>
      </c>
      <c r="C497" s="161" t="s">
        <v>493</v>
      </c>
      <c r="D497" s="162">
        <f>'11C2'!I520</f>
        <v>4618</v>
      </c>
      <c r="E497" s="162">
        <f t="shared" si="7"/>
        <v>4987</v>
      </c>
    </row>
    <row r="498" spans="1:5" s="147" customFormat="1" ht="15.6" hidden="1">
      <c r="A498" s="159" t="s">
        <v>517</v>
      </c>
      <c r="B498" s="160" t="s">
        <v>985</v>
      </c>
      <c r="C498" s="161" t="s">
        <v>493</v>
      </c>
      <c r="D498" s="162">
        <f>'11C2'!I521</f>
        <v>4615</v>
      </c>
      <c r="E498" s="162">
        <f t="shared" si="7"/>
        <v>4984</v>
      </c>
    </row>
    <row r="499" spans="1:5" s="147" customFormat="1" ht="15.6">
      <c r="A499" s="167" t="s">
        <v>5</v>
      </c>
      <c r="B499" s="160" t="s">
        <v>986</v>
      </c>
      <c r="C499" s="161" t="s">
        <v>493</v>
      </c>
      <c r="D499" s="162">
        <f>'11C2'!I522</f>
        <v>4613</v>
      </c>
      <c r="E499" s="162">
        <f t="shared" si="7"/>
        <v>4982</v>
      </c>
    </row>
    <row r="500" spans="1:5" s="147" customFormat="1" ht="15.6" hidden="1">
      <c r="A500" s="159" t="s">
        <v>517</v>
      </c>
      <c r="B500" s="160" t="s">
        <v>987</v>
      </c>
      <c r="C500" s="161" t="s">
        <v>493</v>
      </c>
      <c r="D500" s="162">
        <f>'11C2'!I523</f>
        <v>4613</v>
      </c>
      <c r="E500" s="162">
        <f t="shared" si="7"/>
        <v>4982</v>
      </c>
    </row>
    <row r="501" spans="1:5" s="147" customFormat="1" ht="15.6" hidden="1">
      <c r="A501" s="159" t="s">
        <v>517</v>
      </c>
      <c r="B501" s="160" t="s">
        <v>988</v>
      </c>
      <c r="C501" s="161" t="s">
        <v>493</v>
      </c>
      <c r="D501" s="162">
        <f>'11C2'!I524</f>
        <v>4613</v>
      </c>
      <c r="E501" s="162">
        <f t="shared" si="7"/>
        <v>4982</v>
      </c>
    </row>
    <row r="502" spans="1:5" s="147" customFormat="1" ht="15.6" hidden="1">
      <c r="A502" s="159" t="s">
        <v>517</v>
      </c>
      <c r="B502" s="160" t="s">
        <v>989</v>
      </c>
      <c r="C502" s="161" t="s">
        <v>493</v>
      </c>
      <c r="D502" s="162">
        <f>'11C2'!I525</f>
        <v>4613</v>
      </c>
      <c r="E502" s="162">
        <f t="shared" si="7"/>
        <v>4982</v>
      </c>
    </row>
    <row r="503" spans="1:5" s="147" customFormat="1" ht="15.6" hidden="1">
      <c r="A503" s="159" t="s">
        <v>517</v>
      </c>
      <c r="B503" s="160" t="s">
        <v>990</v>
      </c>
      <c r="C503" s="161" t="s">
        <v>493</v>
      </c>
      <c r="D503" s="162">
        <f>'11C2'!I526</f>
        <v>4612</v>
      </c>
      <c r="E503" s="162">
        <f t="shared" si="7"/>
        <v>4981</v>
      </c>
    </row>
    <row r="504" spans="1:5" s="147" customFormat="1" ht="15.6">
      <c r="A504" s="167" t="s">
        <v>5</v>
      </c>
      <c r="B504" s="160" t="s">
        <v>991</v>
      </c>
      <c r="C504" s="161" t="s">
        <v>493</v>
      </c>
      <c r="D504" s="162">
        <f>'11C2'!I527</f>
        <v>4612</v>
      </c>
      <c r="E504" s="162">
        <f t="shared" si="7"/>
        <v>4981</v>
      </c>
    </row>
    <row r="505" spans="1:5" s="147" customFormat="1" ht="15.6" hidden="1">
      <c r="A505" s="159" t="s">
        <v>517</v>
      </c>
      <c r="B505" s="160" t="s">
        <v>992</v>
      </c>
      <c r="C505" s="161" t="s">
        <v>493</v>
      </c>
      <c r="D505" s="162">
        <f>'11C2'!I528</f>
        <v>4612</v>
      </c>
      <c r="E505" s="162">
        <f t="shared" si="7"/>
        <v>4981</v>
      </c>
    </row>
    <row r="506" spans="1:5" s="147" customFormat="1" ht="15.6" hidden="1">
      <c r="A506" s="159" t="s">
        <v>517</v>
      </c>
      <c r="B506" s="160" t="s">
        <v>993</v>
      </c>
      <c r="C506" s="161" t="s">
        <v>493</v>
      </c>
      <c r="D506" s="162">
        <f>'11C2'!I529</f>
        <v>4611</v>
      </c>
      <c r="E506" s="162">
        <f t="shared" si="7"/>
        <v>4980</v>
      </c>
    </row>
    <row r="507" spans="1:5" s="147" customFormat="1" ht="15.6" hidden="1">
      <c r="A507" s="159" t="s">
        <v>517</v>
      </c>
      <c r="B507" s="160" t="s">
        <v>994</v>
      </c>
      <c r="C507" s="161" t="s">
        <v>493</v>
      </c>
      <c r="D507" s="162">
        <f>'11C2'!I530</f>
        <v>4611</v>
      </c>
      <c r="E507" s="162">
        <f t="shared" si="7"/>
        <v>4980</v>
      </c>
    </row>
    <row r="508" spans="1:5" s="147" customFormat="1" ht="15.6" hidden="1">
      <c r="A508" s="159" t="s">
        <v>517</v>
      </c>
      <c r="B508" s="160" t="s">
        <v>995</v>
      </c>
      <c r="C508" s="161" t="s">
        <v>493</v>
      </c>
      <c r="D508" s="162">
        <f>'11C2'!I531</f>
        <v>4611</v>
      </c>
      <c r="E508" s="162">
        <f t="shared" si="7"/>
        <v>4980</v>
      </c>
    </row>
    <row r="509" spans="1:5" s="147" customFormat="1" ht="15.6">
      <c r="A509" s="167" t="s">
        <v>5</v>
      </c>
      <c r="B509" s="160" t="s">
        <v>996</v>
      </c>
      <c r="C509" s="161" t="s">
        <v>493</v>
      </c>
      <c r="D509" s="162">
        <f>'11C2'!I532</f>
        <v>4611</v>
      </c>
      <c r="E509" s="162">
        <f t="shared" si="7"/>
        <v>4980</v>
      </c>
    </row>
    <row r="510" spans="1:5" s="147" customFormat="1" ht="21" customHeight="1">
      <c r="A510" s="188">
        <v>2</v>
      </c>
      <c r="B510" s="189" t="s">
        <v>997</v>
      </c>
      <c r="C510" s="158" t="s">
        <v>493</v>
      </c>
      <c r="D510" s="158"/>
      <c r="E510" s="162"/>
    </row>
    <row r="511" spans="1:5" s="147" customFormat="1" ht="16.2" customHeight="1">
      <c r="A511" s="159" t="s">
        <v>5</v>
      </c>
      <c r="B511" s="160" t="s">
        <v>998</v>
      </c>
      <c r="C511" s="161" t="s">
        <v>493</v>
      </c>
      <c r="D511" s="162">
        <f>'11C2'!I21</f>
        <v>15653</v>
      </c>
      <c r="E511" s="162">
        <f t="shared" si="7"/>
        <v>16905</v>
      </c>
    </row>
    <row r="512" spans="1:5" s="147" customFormat="1" ht="16.2" customHeight="1">
      <c r="A512" s="159" t="s">
        <v>5</v>
      </c>
      <c r="B512" s="160" t="s">
        <v>999</v>
      </c>
      <c r="C512" s="161" t="s">
        <v>493</v>
      </c>
      <c r="D512" s="162">
        <f>'11C2'!I22</f>
        <v>14071</v>
      </c>
      <c r="E512" s="162">
        <f t="shared" si="7"/>
        <v>15197</v>
      </c>
    </row>
    <row r="513" spans="1:5" s="147" customFormat="1" ht="16.2" customHeight="1">
      <c r="A513" s="159" t="s">
        <v>5</v>
      </c>
      <c r="B513" s="160" t="s">
        <v>1000</v>
      </c>
      <c r="C513" s="161" t="s">
        <v>493</v>
      </c>
      <c r="D513" s="162">
        <f>'11C2'!I23</f>
        <v>12471</v>
      </c>
      <c r="E513" s="162">
        <f t="shared" si="7"/>
        <v>13469</v>
      </c>
    </row>
    <row r="514" spans="1:5" s="147" customFormat="1" ht="15.6" hidden="1">
      <c r="A514" s="159"/>
      <c r="B514" s="160" t="s">
        <v>1001</v>
      </c>
      <c r="C514" s="161" t="s">
        <v>493</v>
      </c>
      <c r="D514" s="162">
        <f>'11C2'!I24</f>
        <v>12311</v>
      </c>
      <c r="E514" s="162">
        <f t="shared" si="7"/>
        <v>13296</v>
      </c>
    </row>
    <row r="515" spans="1:5" s="147" customFormat="1" ht="15.6" hidden="1">
      <c r="A515" s="159"/>
      <c r="B515" s="160" t="s">
        <v>1002</v>
      </c>
      <c r="C515" s="161" t="s">
        <v>493</v>
      </c>
      <c r="D515" s="162">
        <f>'11C2'!I25</f>
        <v>12151</v>
      </c>
      <c r="E515" s="162">
        <f t="shared" si="7"/>
        <v>13123</v>
      </c>
    </row>
    <row r="516" spans="1:5" s="147" customFormat="1" ht="15.6" hidden="1">
      <c r="A516" s="159"/>
      <c r="B516" s="160" t="s">
        <v>1003</v>
      </c>
      <c r="C516" s="161" t="s">
        <v>493</v>
      </c>
      <c r="D516" s="162">
        <f>'11C2'!I26</f>
        <v>12009</v>
      </c>
      <c r="E516" s="162">
        <f t="shared" si="7"/>
        <v>12970</v>
      </c>
    </row>
    <row r="517" spans="1:5" s="147" customFormat="1" ht="15.6" hidden="1">
      <c r="A517" s="159"/>
      <c r="B517" s="160" t="s">
        <v>1004</v>
      </c>
      <c r="C517" s="161" t="s">
        <v>493</v>
      </c>
      <c r="D517" s="162">
        <f>'11C2'!I27</f>
        <v>11850</v>
      </c>
      <c r="E517" s="162">
        <f t="shared" si="7"/>
        <v>12798</v>
      </c>
    </row>
    <row r="518" spans="1:5" s="147" customFormat="1" ht="15.6" hidden="1">
      <c r="A518" s="159"/>
      <c r="B518" s="160" t="s">
        <v>1005</v>
      </c>
      <c r="C518" s="161" t="s">
        <v>493</v>
      </c>
      <c r="D518" s="162">
        <f>'11C2'!I28</f>
        <v>11689</v>
      </c>
      <c r="E518" s="162">
        <f t="shared" si="7"/>
        <v>12624</v>
      </c>
    </row>
    <row r="519" spans="1:5" s="147" customFormat="1" ht="15.6" hidden="1">
      <c r="A519" s="159"/>
      <c r="B519" s="160" t="s">
        <v>1006</v>
      </c>
      <c r="C519" s="161" t="s">
        <v>493</v>
      </c>
      <c r="D519" s="162">
        <f>'11C2'!I29</f>
        <v>11529</v>
      </c>
      <c r="E519" s="162">
        <f t="shared" si="7"/>
        <v>12451</v>
      </c>
    </row>
    <row r="520" spans="1:5" s="147" customFormat="1" ht="15.6" hidden="1">
      <c r="A520" s="159"/>
      <c r="B520" s="160" t="s">
        <v>1007</v>
      </c>
      <c r="C520" s="161" t="s">
        <v>493</v>
      </c>
      <c r="D520" s="162">
        <f>'11C2'!I30</f>
        <v>11369</v>
      </c>
      <c r="E520" s="162">
        <f t="shared" ref="E520:E583" si="8">+ROUND(D520+D520*8%,0)</f>
        <v>12279</v>
      </c>
    </row>
    <row r="521" spans="1:5" s="147" customFormat="1" ht="15.6" hidden="1">
      <c r="A521" s="159"/>
      <c r="B521" s="160" t="s">
        <v>1008</v>
      </c>
      <c r="C521" s="161" t="s">
        <v>493</v>
      </c>
      <c r="D521" s="162">
        <f>'11C2'!I31</f>
        <v>11209</v>
      </c>
      <c r="E521" s="162">
        <f t="shared" si="8"/>
        <v>12106</v>
      </c>
    </row>
    <row r="522" spans="1:5" s="147" customFormat="1" ht="15.6" hidden="1">
      <c r="A522" s="159"/>
      <c r="B522" s="160" t="s">
        <v>1009</v>
      </c>
      <c r="C522" s="161" t="s">
        <v>493</v>
      </c>
      <c r="D522" s="162">
        <f>'11C2'!I32</f>
        <v>11048</v>
      </c>
      <c r="E522" s="162">
        <f t="shared" si="8"/>
        <v>11932</v>
      </c>
    </row>
    <row r="523" spans="1:5" s="147" customFormat="1" ht="16.2" customHeight="1">
      <c r="A523" s="159" t="s">
        <v>5</v>
      </c>
      <c r="B523" s="160" t="s">
        <v>1010</v>
      </c>
      <c r="C523" s="161" t="s">
        <v>493</v>
      </c>
      <c r="D523" s="162">
        <f>'11C2'!I33</f>
        <v>10889</v>
      </c>
      <c r="E523" s="162">
        <f t="shared" si="8"/>
        <v>11760</v>
      </c>
    </row>
    <row r="524" spans="1:5" s="147" customFormat="1" ht="15.6" hidden="1">
      <c r="A524" s="159"/>
      <c r="B524" s="160" t="s">
        <v>1011</v>
      </c>
      <c r="C524" s="161" t="s">
        <v>493</v>
      </c>
      <c r="D524" s="162">
        <f>'11C2'!I34</f>
        <v>10764</v>
      </c>
      <c r="E524" s="162">
        <f t="shared" si="8"/>
        <v>11625</v>
      </c>
    </row>
    <row r="525" spans="1:5" s="147" customFormat="1" ht="15.6" hidden="1">
      <c r="A525" s="159"/>
      <c r="B525" s="160" t="s">
        <v>1012</v>
      </c>
      <c r="C525" s="161" t="s">
        <v>493</v>
      </c>
      <c r="D525" s="162">
        <f>'11C2'!I35</f>
        <v>10639</v>
      </c>
      <c r="E525" s="162">
        <f t="shared" si="8"/>
        <v>11490</v>
      </c>
    </row>
    <row r="526" spans="1:5" s="147" customFormat="1" ht="15.6" hidden="1">
      <c r="A526" s="159"/>
      <c r="B526" s="160" t="s">
        <v>1013</v>
      </c>
      <c r="C526" s="161" t="s">
        <v>493</v>
      </c>
      <c r="D526" s="162">
        <f>'11C2'!I36</f>
        <v>10515</v>
      </c>
      <c r="E526" s="162">
        <f t="shared" si="8"/>
        <v>11356</v>
      </c>
    </row>
    <row r="527" spans="1:5" s="147" customFormat="1" ht="15.6" hidden="1">
      <c r="A527" s="159"/>
      <c r="B527" s="160" t="s">
        <v>1014</v>
      </c>
      <c r="C527" s="161" t="s">
        <v>493</v>
      </c>
      <c r="D527" s="162">
        <f>'11C2'!I37</f>
        <v>10390</v>
      </c>
      <c r="E527" s="162">
        <f t="shared" si="8"/>
        <v>11221</v>
      </c>
    </row>
    <row r="528" spans="1:5" s="147" customFormat="1" ht="15.6" hidden="1">
      <c r="A528" s="159"/>
      <c r="B528" s="160" t="s">
        <v>1015</v>
      </c>
      <c r="C528" s="161" t="s">
        <v>493</v>
      </c>
      <c r="D528" s="162">
        <f>'11C2'!I38</f>
        <v>10246</v>
      </c>
      <c r="E528" s="162">
        <f t="shared" si="8"/>
        <v>11066</v>
      </c>
    </row>
    <row r="529" spans="1:5" s="147" customFormat="1" ht="15.6" hidden="1">
      <c r="A529" s="159"/>
      <c r="B529" s="160" t="s">
        <v>1016</v>
      </c>
      <c r="C529" s="161" t="s">
        <v>493</v>
      </c>
      <c r="D529" s="162">
        <f>'11C2'!I39</f>
        <v>10122</v>
      </c>
      <c r="E529" s="162">
        <f t="shared" si="8"/>
        <v>10932</v>
      </c>
    </row>
    <row r="530" spans="1:5" s="147" customFormat="1" ht="15.6" hidden="1">
      <c r="A530" s="159"/>
      <c r="B530" s="160" t="s">
        <v>1017</v>
      </c>
      <c r="C530" s="161" t="s">
        <v>493</v>
      </c>
      <c r="D530" s="162">
        <f>'11C2'!I40</f>
        <v>9996</v>
      </c>
      <c r="E530" s="162">
        <f t="shared" si="8"/>
        <v>10796</v>
      </c>
    </row>
    <row r="531" spans="1:5" s="147" customFormat="1" ht="15.6" hidden="1">
      <c r="A531" s="159"/>
      <c r="B531" s="160" t="s">
        <v>1018</v>
      </c>
      <c r="C531" s="161" t="s">
        <v>493</v>
      </c>
      <c r="D531" s="162">
        <f>'11C2'!I41</f>
        <v>9871</v>
      </c>
      <c r="E531" s="162">
        <f t="shared" si="8"/>
        <v>10661</v>
      </c>
    </row>
    <row r="532" spans="1:5" s="147" customFormat="1" ht="15.6" hidden="1">
      <c r="A532" s="159"/>
      <c r="B532" s="160" t="s">
        <v>1019</v>
      </c>
      <c r="C532" s="161" t="s">
        <v>493</v>
      </c>
      <c r="D532" s="162">
        <f>'11C2'!I42</f>
        <v>9747</v>
      </c>
      <c r="E532" s="162">
        <f t="shared" si="8"/>
        <v>10527</v>
      </c>
    </row>
    <row r="533" spans="1:5" s="147" customFormat="1" ht="19.2" customHeight="1">
      <c r="A533" s="159" t="s">
        <v>5</v>
      </c>
      <c r="B533" s="160" t="s">
        <v>1020</v>
      </c>
      <c r="C533" s="161" t="s">
        <v>493</v>
      </c>
      <c r="D533" s="162">
        <f>'11C2'!I43</f>
        <v>9622</v>
      </c>
      <c r="E533" s="162">
        <f t="shared" si="8"/>
        <v>10392</v>
      </c>
    </row>
    <row r="534" spans="1:5" s="147" customFormat="1" ht="15.6" hidden="1">
      <c r="A534" s="159"/>
      <c r="B534" s="160" t="s">
        <v>1021</v>
      </c>
      <c r="C534" s="161" t="s">
        <v>493</v>
      </c>
      <c r="D534" s="162">
        <f>'11C2'!I44</f>
        <v>9544</v>
      </c>
      <c r="E534" s="162">
        <f t="shared" si="8"/>
        <v>10308</v>
      </c>
    </row>
    <row r="535" spans="1:5" s="147" customFormat="1" ht="15.6" hidden="1">
      <c r="A535" s="159"/>
      <c r="B535" s="160" t="s">
        <v>1022</v>
      </c>
      <c r="C535" s="161" t="s">
        <v>493</v>
      </c>
      <c r="D535" s="162">
        <f>'11C2'!I45</f>
        <v>9466</v>
      </c>
      <c r="E535" s="162">
        <f t="shared" si="8"/>
        <v>10223</v>
      </c>
    </row>
    <row r="536" spans="1:5" s="147" customFormat="1" ht="15.6" hidden="1">
      <c r="A536" s="159"/>
      <c r="B536" s="160" t="s">
        <v>1023</v>
      </c>
      <c r="C536" s="161" t="s">
        <v>493</v>
      </c>
      <c r="D536" s="162">
        <f>'11C2'!I46</f>
        <v>9388</v>
      </c>
      <c r="E536" s="162">
        <f t="shared" si="8"/>
        <v>10139</v>
      </c>
    </row>
    <row r="537" spans="1:5" s="147" customFormat="1" ht="15.6" hidden="1">
      <c r="A537" s="159"/>
      <c r="B537" s="160" t="s">
        <v>1024</v>
      </c>
      <c r="C537" s="161" t="s">
        <v>493</v>
      </c>
      <c r="D537" s="162">
        <f>'11C2'!I47</f>
        <v>9310</v>
      </c>
      <c r="E537" s="162">
        <f t="shared" si="8"/>
        <v>10055</v>
      </c>
    </row>
    <row r="538" spans="1:5" s="147" customFormat="1" ht="15.6" hidden="1">
      <c r="A538" s="159"/>
      <c r="B538" s="160" t="s">
        <v>1025</v>
      </c>
      <c r="C538" s="161" t="s">
        <v>493</v>
      </c>
      <c r="D538" s="162">
        <f>'11C2'!I48</f>
        <v>9232</v>
      </c>
      <c r="E538" s="162">
        <f t="shared" si="8"/>
        <v>9971</v>
      </c>
    </row>
    <row r="539" spans="1:5" s="147" customFormat="1" ht="15.6" hidden="1">
      <c r="A539" s="159"/>
      <c r="B539" s="160" t="s">
        <v>1026</v>
      </c>
      <c r="C539" s="161" t="s">
        <v>493</v>
      </c>
      <c r="D539" s="162">
        <f>'11C2'!I49</f>
        <v>9154</v>
      </c>
      <c r="E539" s="162">
        <f t="shared" si="8"/>
        <v>9886</v>
      </c>
    </row>
    <row r="540" spans="1:5" s="147" customFormat="1" ht="15.6" hidden="1">
      <c r="A540" s="159"/>
      <c r="B540" s="160" t="s">
        <v>1027</v>
      </c>
      <c r="C540" s="161" t="s">
        <v>493</v>
      </c>
      <c r="D540" s="162">
        <f>'11C2'!I50</f>
        <v>9076</v>
      </c>
      <c r="E540" s="162">
        <f t="shared" si="8"/>
        <v>9802</v>
      </c>
    </row>
    <row r="541" spans="1:5" s="147" customFormat="1" ht="15.6" hidden="1">
      <c r="A541" s="159"/>
      <c r="B541" s="160" t="s">
        <v>1028</v>
      </c>
      <c r="C541" s="161" t="s">
        <v>493</v>
      </c>
      <c r="D541" s="162">
        <f>'11C2'!I51</f>
        <v>9016</v>
      </c>
      <c r="E541" s="162">
        <f t="shared" si="8"/>
        <v>9737</v>
      </c>
    </row>
    <row r="542" spans="1:5" s="147" customFormat="1" ht="15.6" hidden="1">
      <c r="A542" s="159"/>
      <c r="B542" s="160" t="s">
        <v>1029</v>
      </c>
      <c r="C542" s="161" t="s">
        <v>493</v>
      </c>
      <c r="D542" s="162">
        <f>'11C2'!I52</f>
        <v>8938</v>
      </c>
      <c r="E542" s="162">
        <f t="shared" si="8"/>
        <v>9653</v>
      </c>
    </row>
    <row r="543" spans="1:5" s="147" customFormat="1" ht="16.2" customHeight="1">
      <c r="A543" s="159" t="s">
        <v>5</v>
      </c>
      <c r="B543" s="160" t="s">
        <v>1030</v>
      </c>
      <c r="C543" s="161" t="s">
        <v>493</v>
      </c>
      <c r="D543" s="162">
        <f>'11C2'!I53</f>
        <v>8860</v>
      </c>
      <c r="E543" s="162">
        <f t="shared" si="8"/>
        <v>9569</v>
      </c>
    </row>
    <row r="544" spans="1:5" s="147" customFormat="1" ht="15.6" hidden="1">
      <c r="A544" s="159"/>
      <c r="B544" s="160" t="s">
        <v>1031</v>
      </c>
      <c r="C544" s="161" t="s">
        <v>493</v>
      </c>
      <c r="D544" s="162">
        <f>'11C2'!I54</f>
        <v>8812</v>
      </c>
      <c r="E544" s="162">
        <f t="shared" si="8"/>
        <v>9517</v>
      </c>
    </row>
    <row r="545" spans="1:9" s="147" customFormat="1" ht="15.6" hidden="1">
      <c r="A545" s="159"/>
      <c r="B545" s="160" t="s">
        <v>1032</v>
      </c>
      <c r="C545" s="161" t="s">
        <v>493</v>
      </c>
      <c r="D545" s="162">
        <f>'11C2'!I55</f>
        <v>8745</v>
      </c>
      <c r="E545" s="162">
        <f t="shared" si="8"/>
        <v>9445</v>
      </c>
    </row>
    <row r="546" spans="1:9" s="147" customFormat="1" ht="15.6" hidden="1">
      <c r="A546" s="159"/>
      <c r="B546" s="160" t="s">
        <v>1033</v>
      </c>
      <c r="C546" s="161" t="s">
        <v>493</v>
      </c>
      <c r="D546" s="162">
        <f>'11C2'!I56</f>
        <v>8697</v>
      </c>
      <c r="E546" s="162">
        <f t="shared" si="8"/>
        <v>9393</v>
      </c>
    </row>
    <row r="547" spans="1:9" s="147" customFormat="1" ht="15.6" hidden="1">
      <c r="A547" s="159"/>
      <c r="B547" s="160" t="s">
        <v>1034</v>
      </c>
      <c r="C547" s="161" t="s">
        <v>493</v>
      </c>
      <c r="D547" s="162">
        <f>'11C2'!I57</f>
        <v>8649</v>
      </c>
      <c r="E547" s="162">
        <f t="shared" si="8"/>
        <v>9341</v>
      </c>
    </row>
    <row r="548" spans="1:9" s="147" customFormat="1" ht="15.6" hidden="1">
      <c r="A548" s="159"/>
      <c r="B548" s="160" t="s">
        <v>1035</v>
      </c>
      <c r="C548" s="161" t="s">
        <v>493</v>
      </c>
      <c r="D548" s="162">
        <f>'11C2'!I58</f>
        <v>8583</v>
      </c>
      <c r="E548" s="162">
        <f t="shared" si="8"/>
        <v>9270</v>
      </c>
    </row>
    <row r="549" spans="1:9" s="147" customFormat="1" ht="15.6" hidden="1">
      <c r="A549" s="159"/>
      <c r="B549" s="160" t="s">
        <v>1036</v>
      </c>
      <c r="C549" s="161" t="s">
        <v>493</v>
      </c>
      <c r="D549" s="162">
        <f>'11C2'!I59</f>
        <v>8534</v>
      </c>
      <c r="E549" s="162">
        <f t="shared" si="8"/>
        <v>9217</v>
      </c>
    </row>
    <row r="550" spans="1:9" s="147" customFormat="1" ht="15.6" hidden="1">
      <c r="A550" s="159"/>
      <c r="B550" s="160" t="s">
        <v>1037</v>
      </c>
      <c r="C550" s="161" t="s">
        <v>493</v>
      </c>
      <c r="D550" s="162">
        <f>'11C2'!I60</f>
        <v>8468</v>
      </c>
      <c r="E550" s="162">
        <f t="shared" si="8"/>
        <v>9145</v>
      </c>
    </row>
    <row r="551" spans="1:9" s="147" customFormat="1" ht="15.6" hidden="1">
      <c r="A551" s="159"/>
      <c r="B551" s="160" t="s">
        <v>1038</v>
      </c>
      <c r="C551" s="161" t="s">
        <v>493</v>
      </c>
      <c r="D551" s="162">
        <f>'11C2'!I61</f>
        <v>8420</v>
      </c>
      <c r="E551" s="162">
        <f t="shared" si="8"/>
        <v>9094</v>
      </c>
    </row>
    <row r="552" spans="1:9" s="147" customFormat="1" ht="15.6" hidden="1">
      <c r="A552" s="159"/>
      <c r="B552" s="160" t="s">
        <v>1039</v>
      </c>
      <c r="C552" s="161" t="s">
        <v>493</v>
      </c>
      <c r="D552" s="162">
        <f>'11C2'!I62</f>
        <v>8371</v>
      </c>
      <c r="E552" s="162">
        <f t="shared" si="8"/>
        <v>9041</v>
      </c>
    </row>
    <row r="553" spans="1:9" s="147" customFormat="1" ht="16.2" customHeight="1">
      <c r="A553" s="159" t="s">
        <v>5</v>
      </c>
      <c r="B553" s="160" t="s">
        <v>1040</v>
      </c>
      <c r="C553" s="161" t="s">
        <v>493</v>
      </c>
      <c r="D553" s="162">
        <f>'11C2'!I63</f>
        <v>8305</v>
      </c>
      <c r="E553" s="162">
        <f t="shared" si="8"/>
        <v>8969</v>
      </c>
    </row>
    <row r="554" spans="1:9" s="147" customFormat="1" ht="15.6" hidden="1">
      <c r="A554" s="159"/>
      <c r="B554" s="160" t="s">
        <v>1041</v>
      </c>
      <c r="C554" s="161" t="s">
        <v>493</v>
      </c>
      <c r="D554" s="162">
        <f>'11C2'!I64</f>
        <v>8262</v>
      </c>
      <c r="E554" s="162">
        <f t="shared" si="8"/>
        <v>8923</v>
      </c>
    </row>
    <row r="555" spans="1:9" s="147" customFormat="1" ht="15.6" hidden="1">
      <c r="A555" s="159"/>
      <c r="B555" s="160" t="s">
        <v>1042</v>
      </c>
      <c r="C555" s="161" t="s">
        <v>493</v>
      </c>
      <c r="D555" s="162">
        <f>'11C2'!I65</f>
        <v>8219</v>
      </c>
      <c r="E555" s="162">
        <f t="shared" si="8"/>
        <v>8877</v>
      </c>
    </row>
    <row r="556" spans="1:9" ht="15.6" hidden="1">
      <c r="A556" s="159"/>
      <c r="B556" s="160" t="s">
        <v>1043</v>
      </c>
      <c r="C556" s="161" t="s">
        <v>493</v>
      </c>
      <c r="D556" s="162">
        <f>'11C2'!I66</f>
        <v>8175</v>
      </c>
      <c r="E556" s="162">
        <f t="shared" si="8"/>
        <v>8829</v>
      </c>
      <c r="H556" s="147"/>
      <c r="I556" s="147"/>
    </row>
    <row r="557" spans="1:9" ht="15.6" hidden="1">
      <c r="A557" s="159"/>
      <c r="B557" s="160" t="s">
        <v>1044</v>
      </c>
      <c r="C557" s="161" t="s">
        <v>493</v>
      </c>
      <c r="D557" s="162">
        <f>'11C2'!I67</f>
        <v>8132</v>
      </c>
      <c r="E557" s="162">
        <f t="shared" si="8"/>
        <v>8783</v>
      </c>
      <c r="H557" s="147"/>
      <c r="I557" s="147"/>
    </row>
    <row r="558" spans="1:9" ht="15.6" hidden="1">
      <c r="A558" s="159"/>
      <c r="B558" s="160" t="s">
        <v>1045</v>
      </c>
      <c r="C558" s="161" t="s">
        <v>493</v>
      </c>
      <c r="D558" s="162">
        <f>'11C2'!I68</f>
        <v>8089</v>
      </c>
      <c r="E558" s="162">
        <f t="shared" si="8"/>
        <v>8736</v>
      </c>
      <c r="H558" s="147"/>
      <c r="I558" s="147"/>
    </row>
    <row r="559" spans="1:9" ht="15.6" hidden="1">
      <c r="A559" s="159"/>
      <c r="B559" s="160" t="s">
        <v>1046</v>
      </c>
      <c r="C559" s="161" t="s">
        <v>493</v>
      </c>
      <c r="D559" s="162">
        <f>'11C2'!I69</f>
        <v>8047</v>
      </c>
      <c r="E559" s="162">
        <f t="shared" si="8"/>
        <v>8691</v>
      </c>
      <c r="H559" s="147"/>
      <c r="I559" s="147"/>
    </row>
    <row r="560" spans="1:9" ht="15.6" hidden="1">
      <c r="A560" s="159"/>
      <c r="B560" s="160" t="s">
        <v>1047</v>
      </c>
      <c r="C560" s="161" t="s">
        <v>493</v>
      </c>
      <c r="D560" s="162">
        <f>'11C2'!I70</f>
        <v>8004</v>
      </c>
      <c r="E560" s="162">
        <f t="shared" si="8"/>
        <v>8644</v>
      </c>
      <c r="H560" s="147"/>
      <c r="I560" s="147"/>
    </row>
    <row r="561" spans="1:9" ht="15.6" hidden="1">
      <c r="A561" s="159"/>
      <c r="B561" s="160" t="s">
        <v>1048</v>
      </c>
      <c r="C561" s="161" t="s">
        <v>493</v>
      </c>
      <c r="D561" s="162">
        <f>'11C2'!I71</f>
        <v>7942</v>
      </c>
      <c r="E561" s="162">
        <f t="shared" si="8"/>
        <v>8577</v>
      </c>
      <c r="H561" s="147"/>
      <c r="I561" s="147"/>
    </row>
    <row r="562" spans="1:9" ht="15.6" hidden="1">
      <c r="A562" s="159"/>
      <c r="B562" s="160" t="s">
        <v>1049</v>
      </c>
      <c r="C562" s="161" t="s">
        <v>493</v>
      </c>
      <c r="D562" s="162">
        <f>'11C2'!I72</f>
        <v>7899</v>
      </c>
      <c r="E562" s="162">
        <f t="shared" si="8"/>
        <v>8531</v>
      </c>
      <c r="H562" s="147"/>
      <c r="I562" s="147"/>
    </row>
    <row r="563" spans="1:9" ht="16.2" customHeight="1">
      <c r="A563" s="159" t="s">
        <v>5</v>
      </c>
      <c r="B563" s="160" t="s">
        <v>1050</v>
      </c>
      <c r="C563" s="161" t="s">
        <v>493</v>
      </c>
      <c r="D563" s="162">
        <f>'11C2'!I73</f>
        <v>7857</v>
      </c>
      <c r="E563" s="162">
        <f t="shared" si="8"/>
        <v>8486</v>
      </c>
      <c r="H563" s="147"/>
      <c r="I563" s="147"/>
    </row>
    <row r="564" spans="1:9" ht="15.6" hidden="1">
      <c r="A564" s="159"/>
      <c r="B564" s="160" t="s">
        <v>1051</v>
      </c>
      <c r="C564" s="161" t="s">
        <v>493</v>
      </c>
      <c r="D564" s="162">
        <f>'11C2'!I74</f>
        <v>7819</v>
      </c>
      <c r="E564" s="162">
        <f t="shared" si="8"/>
        <v>8445</v>
      </c>
      <c r="H564" s="147"/>
      <c r="I564" s="147"/>
    </row>
    <row r="565" spans="1:9" ht="15.6" hidden="1">
      <c r="A565" s="159"/>
      <c r="B565" s="160" t="s">
        <v>1052</v>
      </c>
      <c r="C565" s="161" t="s">
        <v>493</v>
      </c>
      <c r="D565" s="162">
        <f>'11C2'!I75</f>
        <v>7801</v>
      </c>
      <c r="E565" s="162">
        <f t="shared" si="8"/>
        <v>8425</v>
      </c>
      <c r="H565" s="147"/>
      <c r="I565" s="147"/>
    </row>
    <row r="566" spans="1:9" ht="15.6" hidden="1">
      <c r="A566" s="159"/>
      <c r="B566" s="160" t="s">
        <v>1053</v>
      </c>
      <c r="C566" s="161" t="s">
        <v>493</v>
      </c>
      <c r="D566" s="162">
        <f>'11C2'!I76</f>
        <v>7763</v>
      </c>
      <c r="E566" s="162">
        <f t="shared" si="8"/>
        <v>8384</v>
      </c>
      <c r="H566" s="147"/>
      <c r="I566" s="147"/>
    </row>
    <row r="567" spans="1:9" ht="15.6" hidden="1">
      <c r="A567" s="159"/>
      <c r="B567" s="160" t="s">
        <v>1054</v>
      </c>
      <c r="C567" s="161" t="s">
        <v>493</v>
      </c>
      <c r="D567" s="162">
        <f>'11C2'!I77</f>
        <v>7726</v>
      </c>
      <c r="E567" s="162">
        <f t="shared" si="8"/>
        <v>8344</v>
      </c>
      <c r="H567" s="147"/>
      <c r="I567" s="147"/>
    </row>
    <row r="568" spans="1:9" ht="15.6" hidden="1">
      <c r="A568" s="159"/>
      <c r="B568" s="160" t="s">
        <v>1055</v>
      </c>
      <c r="C568" s="161" t="s">
        <v>493</v>
      </c>
      <c r="D568" s="162">
        <f>'11C2'!I78</f>
        <v>7689</v>
      </c>
      <c r="E568" s="162">
        <f t="shared" si="8"/>
        <v>8304</v>
      </c>
      <c r="H568" s="147"/>
      <c r="I568" s="147"/>
    </row>
    <row r="569" spans="1:9" ht="15.6" hidden="1">
      <c r="A569" s="159"/>
      <c r="B569" s="160" t="s">
        <v>1056</v>
      </c>
      <c r="C569" s="161" t="s">
        <v>493</v>
      </c>
      <c r="D569" s="162">
        <f>'11C2'!I79</f>
        <v>7652</v>
      </c>
      <c r="E569" s="162">
        <f t="shared" si="8"/>
        <v>8264</v>
      </c>
      <c r="H569" s="147"/>
      <c r="I569" s="147"/>
    </row>
    <row r="570" spans="1:9" ht="15.6" hidden="1">
      <c r="A570" s="159"/>
      <c r="B570" s="160" t="s">
        <v>1057</v>
      </c>
      <c r="C570" s="161" t="s">
        <v>493</v>
      </c>
      <c r="D570" s="162">
        <f>'11C2'!I80</f>
        <v>7614</v>
      </c>
      <c r="E570" s="162">
        <f t="shared" si="8"/>
        <v>8223</v>
      </c>
      <c r="H570" s="147"/>
      <c r="I570" s="147"/>
    </row>
    <row r="571" spans="1:9" ht="15.6" hidden="1">
      <c r="A571" s="159"/>
      <c r="B571" s="160" t="s">
        <v>1058</v>
      </c>
      <c r="C571" s="161" t="s">
        <v>493</v>
      </c>
      <c r="D571" s="162">
        <f>'11C2'!I81</f>
        <v>7577</v>
      </c>
      <c r="E571" s="162">
        <f t="shared" si="8"/>
        <v>8183</v>
      </c>
      <c r="H571" s="147"/>
      <c r="I571" s="147"/>
    </row>
    <row r="572" spans="1:9" ht="15.6" hidden="1">
      <c r="A572" s="159"/>
      <c r="B572" s="160" t="s">
        <v>1059</v>
      </c>
      <c r="C572" s="161" t="s">
        <v>493</v>
      </c>
      <c r="D572" s="162">
        <f>'11C2'!I82</f>
        <v>7558</v>
      </c>
      <c r="E572" s="162">
        <f t="shared" si="8"/>
        <v>8163</v>
      </c>
      <c r="H572" s="147"/>
      <c r="I572" s="147"/>
    </row>
    <row r="573" spans="1:9" ht="16.2" customHeight="1">
      <c r="A573" s="159" t="s">
        <v>5</v>
      </c>
      <c r="B573" s="160" t="s">
        <v>1060</v>
      </c>
      <c r="C573" s="161" t="s">
        <v>493</v>
      </c>
      <c r="D573" s="162">
        <f>'11C2'!I83</f>
        <v>7521</v>
      </c>
      <c r="E573" s="162">
        <f t="shared" si="8"/>
        <v>8123</v>
      </c>
      <c r="H573" s="147"/>
      <c r="I573" s="147"/>
    </row>
    <row r="574" spans="1:9" ht="15.6" hidden="1">
      <c r="A574" s="159"/>
      <c r="B574" s="160" t="s">
        <v>1061</v>
      </c>
      <c r="C574" s="161" t="s">
        <v>493</v>
      </c>
      <c r="D574" s="162">
        <f>'11C2'!I84</f>
        <v>7487</v>
      </c>
      <c r="E574" s="162">
        <f t="shared" si="8"/>
        <v>8086</v>
      </c>
      <c r="H574" s="147"/>
      <c r="I574" s="147"/>
    </row>
    <row r="575" spans="1:9" ht="15.6" hidden="1">
      <c r="A575" s="159"/>
      <c r="B575" s="160" t="s">
        <v>1062</v>
      </c>
      <c r="C575" s="161" t="s">
        <v>493</v>
      </c>
      <c r="D575" s="162">
        <f>'11C2'!I85</f>
        <v>7453</v>
      </c>
      <c r="E575" s="162">
        <f t="shared" si="8"/>
        <v>8049</v>
      </c>
      <c r="H575" s="147"/>
      <c r="I575" s="147"/>
    </row>
    <row r="576" spans="1:9" ht="15.6" hidden="1">
      <c r="A576" s="159"/>
      <c r="B576" s="160" t="s">
        <v>1063</v>
      </c>
      <c r="C576" s="161" t="s">
        <v>493</v>
      </c>
      <c r="D576" s="162">
        <f>'11C2'!I86</f>
        <v>7437</v>
      </c>
      <c r="E576" s="162">
        <f t="shared" si="8"/>
        <v>8032</v>
      </c>
      <c r="H576" s="147"/>
      <c r="I576" s="147"/>
    </row>
    <row r="577" spans="1:9" ht="15.6" hidden="1">
      <c r="A577" s="159"/>
      <c r="B577" s="160" t="s">
        <v>1064</v>
      </c>
      <c r="C577" s="161" t="s">
        <v>493</v>
      </c>
      <c r="D577" s="162">
        <f>'11C2'!I87</f>
        <v>7402</v>
      </c>
      <c r="E577" s="162">
        <f t="shared" si="8"/>
        <v>7994</v>
      </c>
      <c r="H577" s="147"/>
      <c r="I577" s="147"/>
    </row>
    <row r="578" spans="1:9" ht="15.6" hidden="1">
      <c r="A578" s="159"/>
      <c r="B578" s="160" t="s">
        <v>1065</v>
      </c>
      <c r="C578" s="161" t="s">
        <v>493</v>
      </c>
      <c r="D578" s="162">
        <f>'11C2'!I88</f>
        <v>7368</v>
      </c>
      <c r="E578" s="162">
        <f t="shared" si="8"/>
        <v>7957</v>
      </c>
      <c r="H578" s="147"/>
      <c r="I578" s="147"/>
    </row>
    <row r="579" spans="1:9" ht="15.6" hidden="1">
      <c r="A579" s="159"/>
      <c r="B579" s="160" t="s">
        <v>1066</v>
      </c>
      <c r="C579" s="161" t="s">
        <v>493</v>
      </c>
      <c r="D579" s="162">
        <f>'11C2'!I89</f>
        <v>7334</v>
      </c>
      <c r="E579" s="162">
        <f t="shared" si="8"/>
        <v>7921</v>
      </c>
      <c r="H579" s="147"/>
      <c r="I579" s="147"/>
    </row>
    <row r="580" spans="1:9" ht="15.6" hidden="1">
      <c r="A580" s="159"/>
      <c r="B580" s="160" t="s">
        <v>1067</v>
      </c>
      <c r="C580" s="161" t="s">
        <v>493</v>
      </c>
      <c r="D580" s="162">
        <f>'11C2'!I90</f>
        <v>7318</v>
      </c>
      <c r="E580" s="162">
        <f t="shared" si="8"/>
        <v>7903</v>
      </c>
      <c r="H580" s="147"/>
      <c r="I580" s="147"/>
    </row>
    <row r="581" spans="1:9" ht="15.6" hidden="1">
      <c r="A581" s="159"/>
      <c r="B581" s="160" t="s">
        <v>1068</v>
      </c>
      <c r="C581" s="161" t="s">
        <v>493</v>
      </c>
      <c r="D581" s="162">
        <f>'11C2'!I91</f>
        <v>7284</v>
      </c>
      <c r="E581" s="162">
        <f t="shared" si="8"/>
        <v>7867</v>
      </c>
      <c r="H581" s="147"/>
      <c r="I581" s="147"/>
    </row>
    <row r="582" spans="1:9" ht="15.6" hidden="1">
      <c r="A582" s="159"/>
      <c r="B582" s="160" t="s">
        <v>1069</v>
      </c>
      <c r="C582" s="161" t="s">
        <v>493</v>
      </c>
      <c r="D582" s="162">
        <f>'11C2'!I92</f>
        <v>7250</v>
      </c>
      <c r="E582" s="162">
        <f t="shared" si="8"/>
        <v>7830</v>
      </c>
      <c r="H582" s="147"/>
      <c r="I582" s="147"/>
    </row>
    <row r="583" spans="1:9" ht="16.2" customHeight="1">
      <c r="A583" s="159" t="s">
        <v>5</v>
      </c>
      <c r="B583" s="160" t="s">
        <v>1070</v>
      </c>
      <c r="C583" s="161" t="s">
        <v>493</v>
      </c>
      <c r="D583" s="162">
        <f>'11C2'!I93</f>
        <v>7234</v>
      </c>
      <c r="E583" s="162">
        <f t="shared" si="8"/>
        <v>7813</v>
      </c>
      <c r="H583" s="147"/>
      <c r="I583" s="147"/>
    </row>
    <row r="584" spans="1:9" ht="15.6" hidden="1">
      <c r="A584" s="159"/>
      <c r="B584" s="160" t="s">
        <v>1071</v>
      </c>
      <c r="C584" s="161" t="s">
        <v>493</v>
      </c>
      <c r="D584" s="162">
        <f>'11C2'!I94</f>
        <v>7278</v>
      </c>
      <c r="E584" s="162">
        <f t="shared" ref="E584:E647" si="9">+ROUND(D584+D584*8%,0)</f>
        <v>7860</v>
      </c>
      <c r="H584" s="147"/>
      <c r="I584" s="147"/>
    </row>
    <row r="585" spans="1:9" ht="15.6" hidden="1">
      <c r="A585" s="159"/>
      <c r="B585" s="160" t="s">
        <v>1072</v>
      </c>
      <c r="C585" s="161" t="s">
        <v>493</v>
      </c>
      <c r="D585" s="162">
        <f>'11C2'!I95</f>
        <v>7246</v>
      </c>
      <c r="E585" s="162">
        <f t="shared" si="9"/>
        <v>7826</v>
      </c>
      <c r="H585" s="147"/>
      <c r="I585" s="147"/>
    </row>
    <row r="586" spans="1:9" ht="15.6" hidden="1">
      <c r="A586" s="159"/>
      <c r="B586" s="160" t="s">
        <v>1073</v>
      </c>
      <c r="C586" s="161" t="s">
        <v>493</v>
      </c>
      <c r="D586" s="162">
        <f>'11C2'!I96</f>
        <v>7213</v>
      </c>
      <c r="E586" s="162">
        <f t="shared" si="9"/>
        <v>7790</v>
      </c>
      <c r="H586" s="147"/>
      <c r="I586" s="147"/>
    </row>
    <row r="587" spans="1:9" ht="15.6" hidden="1">
      <c r="A587" s="159"/>
      <c r="B587" s="160" t="s">
        <v>1074</v>
      </c>
      <c r="C587" s="161" t="s">
        <v>493</v>
      </c>
      <c r="D587" s="162">
        <f>'11C2'!I97</f>
        <v>7198</v>
      </c>
      <c r="E587" s="162">
        <f t="shared" si="9"/>
        <v>7774</v>
      </c>
      <c r="H587" s="147"/>
      <c r="I587" s="147"/>
    </row>
    <row r="588" spans="1:9" ht="15.6" hidden="1">
      <c r="A588" s="159"/>
      <c r="B588" s="160" t="s">
        <v>1075</v>
      </c>
      <c r="C588" s="161" t="s">
        <v>493</v>
      </c>
      <c r="D588" s="162">
        <f>'11C2'!I98</f>
        <v>7166</v>
      </c>
      <c r="E588" s="162">
        <f t="shared" si="9"/>
        <v>7739</v>
      </c>
      <c r="H588" s="147"/>
      <c r="I588" s="147"/>
    </row>
    <row r="589" spans="1:9" ht="15.6" hidden="1">
      <c r="A589" s="159"/>
      <c r="B589" s="160" t="s">
        <v>1076</v>
      </c>
      <c r="C589" s="161" t="s">
        <v>493</v>
      </c>
      <c r="D589" s="162">
        <f>'11C2'!I99</f>
        <v>7152</v>
      </c>
      <c r="E589" s="162">
        <f t="shared" si="9"/>
        <v>7724</v>
      </c>
      <c r="H589" s="147"/>
      <c r="I589" s="147"/>
    </row>
    <row r="590" spans="1:9" ht="15.6" hidden="1">
      <c r="A590" s="159"/>
      <c r="B590" s="160" t="s">
        <v>1077</v>
      </c>
      <c r="C590" s="161" t="s">
        <v>493</v>
      </c>
      <c r="D590" s="162">
        <f>'11C2'!I100</f>
        <v>7120</v>
      </c>
      <c r="E590" s="162">
        <f t="shared" si="9"/>
        <v>7690</v>
      </c>
      <c r="H590" s="147"/>
      <c r="I590" s="147"/>
    </row>
    <row r="591" spans="1:9" ht="15.6" hidden="1">
      <c r="A591" s="159"/>
      <c r="B591" s="160" t="s">
        <v>1078</v>
      </c>
      <c r="C591" s="161" t="s">
        <v>493</v>
      </c>
      <c r="D591" s="162">
        <f>'11C2'!I101</f>
        <v>7088</v>
      </c>
      <c r="E591" s="162">
        <f t="shared" si="9"/>
        <v>7655</v>
      </c>
      <c r="H591" s="147"/>
      <c r="I591" s="147"/>
    </row>
    <row r="592" spans="1:9" ht="15.6" hidden="1">
      <c r="A592" s="159"/>
      <c r="B592" s="160" t="s">
        <v>1079</v>
      </c>
      <c r="C592" s="161" t="s">
        <v>493</v>
      </c>
      <c r="D592" s="162">
        <f>'11C2'!I102</f>
        <v>7074</v>
      </c>
      <c r="E592" s="162">
        <f t="shared" si="9"/>
        <v>7640</v>
      </c>
      <c r="H592" s="147"/>
      <c r="I592" s="147"/>
    </row>
    <row r="593" spans="1:9" ht="16.2" customHeight="1">
      <c r="A593" s="159" t="s">
        <v>5</v>
      </c>
      <c r="B593" s="160" t="s">
        <v>1080</v>
      </c>
      <c r="C593" s="161" t="s">
        <v>493</v>
      </c>
      <c r="D593" s="162">
        <f>'11C2'!I103</f>
        <v>6928</v>
      </c>
      <c r="E593" s="162">
        <f t="shared" si="9"/>
        <v>7482</v>
      </c>
      <c r="H593" s="147"/>
      <c r="I593" s="147"/>
    </row>
    <row r="594" spans="1:9" ht="15.6" hidden="1">
      <c r="A594" s="159"/>
      <c r="B594" s="160" t="s">
        <v>1081</v>
      </c>
      <c r="C594" s="161" t="s">
        <v>493</v>
      </c>
      <c r="D594" s="162">
        <f>'11C2'!I104</f>
        <v>6916</v>
      </c>
      <c r="E594" s="162">
        <f t="shared" si="9"/>
        <v>7469</v>
      </c>
      <c r="H594" s="147"/>
      <c r="I594" s="147"/>
    </row>
    <row r="595" spans="1:9" ht="15.6" hidden="1">
      <c r="A595" s="159"/>
      <c r="B595" s="160" t="s">
        <v>1082</v>
      </c>
      <c r="C595" s="161" t="s">
        <v>493</v>
      </c>
      <c r="D595" s="162">
        <f>'11C2'!I105</f>
        <v>6885</v>
      </c>
      <c r="E595" s="162">
        <f t="shared" si="9"/>
        <v>7436</v>
      </c>
      <c r="H595" s="147"/>
      <c r="I595" s="147"/>
    </row>
    <row r="596" spans="1:9" ht="15.6" hidden="1">
      <c r="A596" s="159"/>
      <c r="B596" s="160" t="s">
        <v>1083</v>
      </c>
      <c r="C596" s="161" t="s">
        <v>493</v>
      </c>
      <c r="D596" s="162">
        <f>'11C2'!I106</f>
        <v>6872</v>
      </c>
      <c r="E596" s="162">
        <f t="shared" si="9"/>
        <v>7422</v>
      </c>
      <c r="H596" s="147"/>
      <c r="I596" s="147"/>
    </row>
    <row r="597" spans="1:9" ht="15.6" hidden="1">
      <c r="A597" s="159"/>
      <c r="B597" s="160" t="s">
        <v>1084</v>
      </c>
      <c r="C597" s="161" t="s">
        <v>493</v>
      </c>
      <c r="D597" s="162">
        <f>'11C2'!I107</f>
        <v>6840</v>
      </c>
      <c r="E597" s="162">
        <f t="shared" si="9"/>
        <v>7387</v>
      </c>
      <c r="H597" s="147"/>
      <c r="I597" s="147"/>
    </row>
    <row r="598" spans="1:9" ht="15.6" hidden="1">
      <c r="A598" s="159"/>
      <c r="B598" s="160" t="s">
        <v>1085</v>
      </c>
      <c r="C598" s="161" t="s">
        <v>493</v>
      </c>
      <c r="D598" s="162">
        <f>'11C2'!I108</f>
        <v>6827</v>
      </c>
      <c r="E598" s="162">
        <f t="shared" si="9"/>
        <v>7373</v>
      </c>
      <c r="H598" s="147"/>
      <c r="I598" s="147"/>
    </row>
    <row r="599" spans="1:9" ht="15.6" hidden="1">
      <c r="A599" s="159"/>
      <c r="B599" s="160" t="s">
        <v>1086</v>
      </c>
      <c r="C599" s="161" t="s">
        <v>493</v>
      </c>
      <c r="D599" s="162">
        <f>'11C2'!I109</f>
        <v>6797</v>
      </c>
      <c r="E599" s="162">
        <f t="shared" si="9"/>
        <v>7341</v>
      </c>
      <c r="H599" s="147"/>
      <c r="I599" s="147"/>
    </row>
    <row r="600" spans="1:9" ht="15.6" hidden="1">
      <c r="A600" s="159"/>
      <c r="B600" s="160" t="s">
        <v>1087</v>
      </c>
      <c r="C600" s="161" t="s">
        <v>493</v>
      </c>
      <c r="D600" s="162">
        <f>'11C2'!I110</f>
        <v>6766</v>
      </c>
      <c r="E600" s="162">
        <f t="shared" si="9"/>
        <v>7307</v>
      </c>
      <c r="H600" s="147"/>
      <c r="I600" s="147"/>
    </row>
    <row r="601" spans="1:9" ht="15.6" hidden="1">
      <c r="A601" s="159"/>
      <c r="B601" s="160" t="s">
        <v>1088</v>
      </c>
      <c r="C601" s="161" t="s">
        <v>493</v>
      </c>
      <c r="D601" s="162">
        <f>'11C2'!I111</f>
        <v>6753</v>
      </c>
      <c r="E601" s="162">
        <f t="shared" si="9"/>
        <v>7293</v>
      </c>
      <c r="H601" s="147"/>
      <c r="I601" s="147"/>
    </row>
    <row r="602" spans="1:9" ht="15.6" hidden="1">
      <c r="A602" s="159"/>
      <c r="B602" s="160" t="s">
        <v>1089</v>
      </c>
      <c r="C602" s="161" t="s">
        <v>493</v>
      </c>
      <c r="D602" s="162">
        <f>'11C2'!I112</f>
        <v>6722</v>
      </c>
      <c r="E602" s="162">
        <f t="shared" si="9"/>
        <v>7260</v>
      </c>
      <c r="H602" s="147"/>
      <c r="I602" s="147"/>
    </row>
    <row r="603" spans="1:9" ht="16.2" customHeight="1">
      <c r="A603" s="159" t="s">
        <v>5</v>
      </c>
      <c r="B603" s="160" t="s">
        <v>1090</v>
      </c>
      <c r="C603" s="161" t="s">
        <v>493</v>
      </c>
      <c r="D603" s="162">
        <f>'11C2'!I113</f>
        <v>6710</v>
      </c>
      <c r="E603" s="162">
        <f t="shared" si="9"/>
        <v>7247</v>
      </c>
      <c r="H603" s="147"/>
      <c r="I603" s="147"/>
    </row>
    <row r="604" spans="1:9" ht="15.6" hidden="1">
      <c r="A604" s="159"/>
      <c r="B604" s="160" t="s">
        <v>1091</v>
      </c>
      <c r="C604" s="161" t="s">
        <v>493</v>
      </c>
      <c r="D604" s="162">
        <f>'11C2'!I114</f>
        <v>6681</v>
      </c>
      <c r="E604" s="162">
        <f t="shared" si="9"/>
        <v>7215</v>
      </c>
      <c r="H604" s="147"/>
      <c r="I604" s="147"/>
    </row>
    <row r="605" spans="1:9" ht="15.6" hidden="1">
      <c r="A605" s="159"/>
      <c r="B605" s="160" t="s">
        <v>1092</v>
      </c>
      <c r="C605" s="161" t="s">
        <v>493</v>
      </c>
      <c r="D605" s="162">
        <f>'11C2'!I115</f>
        <v>6671</v>
      </c>
      <c r="E605" s="162">
        <f t="shared" si="9"/>
        <v>7205</v>
      </c>
      <c r="H605" s="147"/>
      <c r="I605" s="147"/>
    </row>
    <row r="606" spans="1:9" ht="15.6" hidden="1">
      <c r="A606" s="159"/>
      <c r="B606" s="160" t="s">
        <v>1093</v>
      </c>
      <c r="C606" s="161" t="s">
        <v>493</v>
      </c>
      <c r="D606" s="162">
        <f>'11C2'!I116</f>
        <v>6642</v>
      </c>
      <c r="E606" s="162">
        <f t="shared" si="9"/>
        <v>7173</v>
      </c>
      <c r="H606" s="147"/>
      <c r="I606" s="147"/>
    </row>
    <row r="607" spans="1:9" ht="15.6" hidden="1">
      <c r="A607" s="159"/>
      <c r="B607" s="160" t="s">
        <v>1094</v>
      </c>
      <c r="C607" s="161" t="s">
        <v>493</v>
      </c>
      <c r="D607" s="162">
        <f>'11C2'!I117</f>
        <v>6631</v>
      </c>
      <c r="E607" s="162">
        <f t="shared" si="9"/>
        <v>7161</v>
      </c>
      <c r="H607" s="147"/>
      <c r="I607" s="147"/>
    </row>
    <row r="608" spans="1:9" ht="15.6" hidden="1">
      <c r="A608" s="159"/>
      <c r="B608" s="160" t="s">
        <v>1095</v>
      </c>
      <c r="C608" s="161" t="s">
        <v>493</v>
      </c>
      <c r="D608" s="162">
        <f>'11C2'!I118</f>
        <v>6603</v>
      </c>
      <c r="E608" s="162">
        <f t="shared" si="9"/>
        <v>7131</v>
      </c>
      <c r="H608" s="147"/>
      <c r="I608" s="147"/>
    </row>
    <row r="609" spans="1:9" ht="15.6" hidden="1">
      <c r="A609" s="159"/>
      <c r="B609" s="160" t="s">
        <v>1096</v>
      </c>
      <c r="C609" s="161" t="s">
        <v>493</v>
      </c>
      <c r="D609" s="162">
        <f>'11C2'!I119</f>
        <v>6593</v>
      </c>
      <c r="E609" s="162">
        <f t="shared" si="9"/>
        <v>7120</v>
      </c>
      <c r="H609" s="147"/>
      <c r="I609" s="147"/>
    </row>
    <row r="610" spans="1:9" ht="15.6" hidden="1">
      <c r="A610" s="159"/>
      <c r="B610" s="160" t="s">
        <v>1097</v>
      </c>
      <c r="C610" s="161" t="s">
        <v>493</v>
      </c>
      <c r="D610" s="162">
        <f>'11C2'!I120</f>
        <v>6565</v>
      </c>
      <c r="E610" s="162">
        <f t="shared" si="9"/>
        <v>7090</v>
      </c>
      <c r="H610" s="147"/>
      <c r="I610" s="147"/>
    </row>
    <row r="611" spans="1:9" ht="15.6" hidden="1">
      <c r="A611" s="159"/>
      <c r="B611" s="160" t="s">
        <v>1098</v>
      </c>
      <c r="C611" s="161" t="s">
        <v>493</v>
      </c>
      <c r="D611" s="162">
        <f>'11C2'!I121</f>
        <v>6554</v>
      </c>
      <c r="E611" s="162">
        <f t="shared" si="9"/>
        <v>7078</v>
      </c>
      <c r="H611" s="147"/>
      <c r="I611" s="147"/>
    </row>
    <row r="612" spans="1:9" ht="15.6" hidden="1">
      <c r="A612" s="159"/>
      <c r="B612" s="160" t="s">
        <v>1099</v>
      </c>
      <c r="C612" s="161" t="s">
        <v>493</v>
      </c>
      <c r="D612" s="162">
        <f>'11C2'!I122</f>
        <v>6526</v>
      </c>
      <c r="E612" s="162">
        <f t="shared" si="9"/>
        <v>7048</v>
      </c>
      <c r="H612" s="147"/>
      <c r="I612" s="147"/>
    </row>
    <row r="613" spans="1:9" ht="16.2" customHeight="1">
      <c r="A613" s="159" t="s">
        <v>5</v>
      </c>
      <c r="B613" s="160" t="s">
        <v>1100</v>
      </c>
      <c r="C613" s="161" t="s">
        <v>493</v>
      </c>
      <c r="D613" s="162">
        <f>'11C2'!I123</f>
        <v>6516</v>
      </c>
      <c r="E613" s="162">
        <f t="shared" si="9"/>
        <v>7037</v>
      </c>
      <c r="H613" s="147"/>
      <c r="I613" s="147"/>
    </row>
    <row r="614" spans="1:9" ht="15.6" hidden="1">
      <c r="A614" s="159"/>
      <c r="B614" s="160" t="s">
        <v>1101</v>
      </c>
      <c r="C614" s="161" t="s">
        <v>493</v>
      </c>
      <c r="D614" s="162">
        <f>'11C2'!I124</f>
        <v>6506</v>
      </c>
      <c r="E614" s="162">
        <f t="shared" si="9"/>
        <v>7026</v>
      </c>
      <c r="H614" s="147"/>
      <c r="I614" s="147"/>
    </row>
    <row r="615" spans="1:9" ht="15.6" hidden="1">
      <c r="A615" s="159"/>
      <c r="B615" s="160" t="s">
        <v>1102</v>
      </c>
      <c r="C615" s="161" t="s">
        <v>493</v>
      </c>
      <c r="D615" s="162">
        <f>'11C2'!I125</f>
        <v>6479</v>
      </c>
      <c r="E615" s="162">
        <f t="shared" si="9"/>
        <v>6997</v>
      </c>
      <c r="H615" s="147"/>
      <c r="I615" s="147"/>
    </row>
    <row r="616" spans="1:9" ht="15.6" hidden="1">
      <c r="A616" s="159"/>
      <c r="B616" s="160" t="s">
        <v>1103</v>
      </c>
      <c r="C616" s="161" t="s">
        <v>493</v>
      </c>
      <c r="D616" s="162">
        <f>'11C2'!I126</f>
        <v>6470</v>
      </c>
      <c r="E616" s="162">
        <f t="shared" si="9"/>
        <v>6988</v>
      </c>
      <c r="H616" s="147"/>
      <c r="I616" s="147"/>
    </row>
    <row r="617" spans="1:9" ht="15.6" hidden="1">
      <c r="A617" s="159"/>
      <c r="B617" s="160" t="s">
        <v>1104</v>
      </c>
      <c r="C617" s="161" t="s">
        <v>493</v>
      </c>
      <c r="D617" s="162">
        <f>'11C2'!I127</f>
        <v>6441</v>
      </c>
      <c r="E617" s="162">
        <f t="shared" si="9"/>
        <v>6956</v>
      </c>
      <c r="H617" s="147"/>
      <c r="I617" s="147"/>
    </row>
    <row r="618" spans="1:9" ht="15.6" hidden="1">
      <c r="A618" s="159"/>
      <c r="B618" s="160" t="s">
        <v>1105</v>
      </c>
      <c r="C618" s="161" t="s">
        <v>493</v>
      </c>
      <c r="D618" s="162">
        <f>'11C2'!I128</f>
        <v>6432</v>
      </c>
      <c r="E618" s="162">
        <f t="shared" si="9"/>
        <v>6947</v>
      </c>
      <c r="H618" s="147"/>
      <c r="I618" s="147"/>
    </row>
    <row r="619" spans="1:9" ht="15.6" hidden="1">
      <c r="A619" s="159"/>
      <c r="B619" s="160" t="s">
        <v>1106</v>
      </c>
      <c r="C619" s="161" t="s">
        <v>493</v>
      </c>
      <c r="D619" s="162">
        <f>'11C2'!I129</f>
        <v>6405</v>
      </c>
      <c r="E619" s="162">
        <f t="shared" si="9"/>
        <v>6917</v>
      </c>
      <c r="H619" s="147"/>
      <c r="I619" s="147"/>
    </row>
    <row r="620" spans="1:9" ht="15.6" hidden="1">
      <c r="A620" s="159"/>
      <c r="B620" s="160" t="s">
        <v>1107</v>
      </c>
      <c r="C620" s="161" t="s">
        <v>493</v>
      </c>
      <c r="D620" s="162">
        <f>'11C2'!I130</f>
        <v>6395</v>
      </c>
      <c r="E620" s="162">
        <f t="shared" si="9"/>
        <v>6907</v>
      </c>
      <c r="H620" s="147"/>
      <c r="I620" s="147"/>
    </row>
    <row r="621" spans="1:9" ht="15.6" hidden="1">
      <c r="A621" s="159"/>
      <c r="B621" s="160" t="s">
        <v>1108</v>
      </c>
      <c r="C621" s="161" t="s">
        <v>493</v>
      </c>
      <c r="D621" s="162">
        <f>'11C2'!I131</f>
        <v>6385</v>
      </c>
      <c r="E621" s="162">
        <f t="shared" si="9"/>
        <v>6896</v>
      </c>
      <c r="H621" s="147"/>
      <c r="I621" s="147"/>
    </row>
    <row r="622" spans="1:9" ht="15.6" hidden="1">
      <c r="A622" s="159"/>
      <c r="B622" s="160" t="s">
        <v>1109</v>
      </c>
      <c r="C622" s="161" t="s">
        <v>493</v>
      </c>
      <c r="D622" s="162">
        <f>'11C2'!I132</f>
        <v>6358</v>
      </c>
      <c r="E622" s="162">
        <f t="shared" si="9"/>
        <v>6867</v>
      </c>
      <c r="H622" s="147"/>
      <c r="I622" s="147"/>
    </row>
    <row r="623" spans="1:9" ht="16.2" customHeight="1">
      <c r="A623" s="159" t="s">
        <v>5</v>
      </c>
      <c r="B623" s="160" t="s">
        <v>1110</v>
      </c>
      <c r="C623" s="161" t="s">
        <v>493</v>
      </c>
      <c r="D623" s="162">
        <f>'11C2'!I133</f>
        <v>6349</v>
      </c>
      <c r="E623" s="162">
        <f t="shared" si="9"/>
        <v>6857</v>
      </c>
      <c r="H623" s="147"/>
      <c r="I623" s="147"/>
    </row>
    <row r="624" spans="1:9" ht="15.6" hidden="1">
      <c r="A624" s="159"/>
      <c r="B624" s="160" t="s">
        <v>1111</v>
      </c>
      <c r="C624" s="161" t="s">
        <v>493</v>
      </c>
      <c r="D624" s="162">
        <f>'11C2'!I134</f>
        <v>6322</v>
      </c>
      <c r="E624" s="162">
        <f t="shared" si="9"/>
        <v>6828</v>
      </c>
      <c r="H624" s="147"/>
      <c r="I624" s="147"/>
    </row>
    <row r="625" spans="1:9" ht="15.6" hidden="1">
      <c r="A625" s="159"/>
      <c r="B625" s="160" t="s">
        <v>1112</v>
      </c>
      <c r="C625" s="161" t="s">
        <v>493</v>
      </c>
      <c r="D625" s="162">
        <f>'11C2'!I135</f>
        <v>6315</v>
      </c>
      <c r="E625" s="162">
        <f t="shared" si="9"/>
        <v>6820</v>
      </c>
      <c r="H625" s="147"/>
      <c r="I625" s="147"/>
    </row>
    <row r="626" spans="1:9" ht="15.6" hidden="1">
      <c r="A626" s="159"/>
      <c r="B626" s="160" t="s">
        <v>1113</v>
      </c>
      <c r="C626" s="161" t="s">
        <v>493</v>
      </c>
      <c r="D626" s="162">
        <f>'11C2'!I136</f>
        <v>6307</v>
      </c>
      <c r="E626" s="162">
        <f t="shared" si="9"/>
        <v>6812</v>
      </c>
      <c r="H626" s="147"/>
      <c r="I626" s="147"/>
    </row>
    <row r="627" spans="1:9" ht="15.6" hidden="1">
      <c r="A627" s="159"/>
      <c r="B627" s="160" t="s">
        <v>1114</v>
      </c>
      <c r="C627" s="161" t="s">
        <v>493</v>
      </c>
      <c r="D627" s="162">
        <f>'11C2'!I137</f>
        <v>6280</v>
      </c>
      <c r="E627" s="162">
        <f t="shared" si="9"/>
        <v>6782</v>
      </c>
      <c r="H627" s="147"/>
      <c r="I627" s="147"/>
    </row>
    <row r="628" spans="1:9" ht="15.6" hidden="1">
      <c r="A628" s="159"/>
      <c r="B628" s="160" t="s">
        <v>1115</v>
      </c>
      <c r="C628" s="161" t="s">
        <v>493</v>
      </c>
      <c r="D628" s="162">
        <f>'11C2'!I138</f>
        <v>6272</v>
      </c>
      <c r="E628" s="162">
        <f t="shared" si="9"/>
        <v>6774</v>
      </c>
      <c r="H628" s="147"/>
      <c r="I628" s="147"/>
    </row>
    <row r="629" spans="1:9" ht="15.6" hidden="1">
      <c r="A629" s="159"/>
      <c r="B629" s="160" t="s">
        <v>1116</v>
      </c>
      <c r="C629" s="161" t="s">
        <v>493</v>
      </c>
      <c r="D629" s="162">
        <f>'11C2'!I139</f>
        <v>6264</v>
      </c>
      <c r="E629" s="162">
        <f t="shared" si="9"/>
        <v>6765</v>
      </c>
      <c r="H629" s="147"/>
      <c r="I629" s="147"/>
    </row>
    <row r="630" spans="1:9" ht="15.6" hidden="1">
      <c r="A630" s="159"/>
      <c r="B630" s="160" t="s">
        <v>1117</v>
      </c>
      <c r="C630" s="161" t="s">
        <v>493</v>
      </c>
      <c r="D630" s="162">
        <f>'11C2'!I140</f>
        <v>6237</v>
      </c>
      <c r="E630" s="162">
        <f t="shared" si="9"/>
        <v>6736</v>
      </c>
      <c r="H630" s="147"/>
      <c r="I630" s="147"/>
    </row>
    <row r="631" spans="1:9" ht="15.6" hidden="1">
      <c r="A631" s="159"/>
      <c r="B631" s="160" t="s">
        <v>1118</v>
      </c>
      <c r="C631" s="161" t="s">
        <v>493</v>
      </c>
      <c r="D631" s="162">
        <f>'11C2'!I141</f>
        <v>6228</v>
      </c>
      <c r="E631" s="162">
        <f t="shared" si="9"/>
        <v>6726</v>
      </c>
      <c r="H631" s="147"/>
      <c r="I631" s="147"/>
    </row>
    <row r="632" spans="1:9" ht="15.6" hidden="1">
      <c r="A632" s="159"/>
      <c r="B632" s="160" t="s">
        <v>1119</v>
      </c>
      <c r="C632" s="161" t="s">
        <v>493</v>
      </c>
      <c r="D632" s="162">
        <f>'11C2'!I142</f>
        <v>6203</v>
      </c>
      <c r="E632" s="162">
        <f t="shared" si="9"/>
        <v>6699</v>
      </c>
      <c r="H632" s="147"/>
      <c r="I632" s="147"/>
    </row>
    <row r="633" spans="1:9" ht="16.2" customHeight="1">
      <c r="A633" s="167" t="s">
        <v>5</v>
      </c>
      <c r="B633" s="160" t="s">
        <v>1120</v>
      </c>
      <c r="C633" s="161" t="s">
        <v>493</v>
      </c>
      <c r="D633" s="162">
        <f>'11C2'!I143</f>
        <v>6194</v>
      </c>
      <c r="E633" s="162">
        <f t="shared" si="9"/>
        <v>6690</v>
      </c>
      <c r="H633" s="147"/>
      <c r="I633" s="147"/>
    </row>
    <row r="634" spans="1:9" ht="15.6" hidden="1">
      <c r="A634" s="159"/>
      <c r="B634" s="160" t="s">
        <v>1121</v>
      </c>
      <c r="C634" s="161" t="s">
        <v>493</v>
      </c>
      <c r="D634" s="162">
        <f>'11C2'!I144</f>
        <v>6187</v>
      </c>
      <c r="E634" s="162">
        <f t="shared" si="9"/>
        <v>6682</v>
      </c>
      <c r="H634" s="147"/>
      <c r="I634" s="147"/>
    </row>
    <row r="635" spans="1:9" ht="15.6" hidden="1">
      <c r="A635" s="159"/>
      <c r="B635" s="160" t="s">
        <v>1122</v>
      </c>
      <c r="C635" s="161" t="s">
        <v>493</v>
      </c>
      <c r="D635" s="162">
        <f>'11C2'!I145</f>
        <v>6162</v>
      </c>
      <c r="E635" s="162">
        <f t="shared" si="9"/>
        <v>6655</v>
      </c>
      <c r="H635" s="147"/>
      <c r="I635" s="147"/>
    </row>
    <row r="636" spans="1:9" ht="15.6" hidden="1">
      <c r="A636" s="159"/>
      <c r="B636" s="160" t="s">
        <v>1123</v>
      </c>
      <c r="C636" s="161" t="s">
        <v>493</v>
      </c>
      <c r="D636" s="162">
        <f>'11C2'!I146</f>
        <v>6155</v>
      </c>
      <c r="E636" s="162">
        <f t="shared" si="9"/>
        <v>6647</v>
      </c>
      <c r="H636" s="147"/>
      <c r="I636" s="147"/>
    </row>
    <row r="637" spans="1:9" ht="15.6" hidden="1">
      <c r="A637" s="159"/>
      <c r="B637" s="160" t="s">
        <v>1124</v>
      </c>
      <c r="C637" s="161" t="s">
        <v>493</v>
      </c>
      <c r="D637" s="162">
        <f>'11C2'!I147</f>
        <v>6148</v>
      </c>
      <c r="E637" s="162">
        <f t="shared" si="9"/>
        <v>6640</v>
      </c>
      <c r="H637" s="147"/>
      <c r="I637" s="147"/>
    </row>
    <row r="638" spans="1:9" ht="15.6" hidden="1">
      <c r="A638" s="159"/>
      <c r="B638" s="160" t="s">
        <v>1125</v>
      </c>
      <c r="C638" s="161" t="s">
        <v>493</v>
      </c>
      <c r="D638" s="162">
        <f>'11C2'!I148</f>
        <v>6141</v>
      </c>
      <c r="E638" s="162">
        <f t="shared" si="9"/>
        <v>6632</v>
      </c>
      <c r="H638" s="147"/>
      <c r="I638" s="147"/>
    </row>
    <row r="639" spans="1:9" ht="15.6" hidden="1">
      <c r="A639" s="159"/>
      <c r="B639" s="160" t="s">
        <v>1126</v>
      </c>
      <c r="C639" s="161" t="s">
        <v>493</v>
      </c>
      <c r="D639" s="162">
        <f>'11C2'!I149</f>
        <v>6115</v>
      </c>
      <c r="E639" s="162">
        <f t="shared" si="9"/>
        <v>6604</v>
      </c>
      <c r="H639" s="147"/>
      <c r="I639" s="147"/>
    </row>
    <row r="640" spans="1:9" ht="15.6" hidden="1">
      <c r="A640" s="159"/>
      <c r="B640" s="160" t="s">
        <v>1127</v>
      </c>
      <c r="C640" s="161" t="s">
        <v>493</v>
      </c>
      <c r="D640" s="162">
        <f>'11C2'!I150</f>
        <v>6108</v>
      </c>
      <c r="E640" s="162">
        <f t="shared" si="9"/>
        <v>6597</v>
      </c>
      <c r="H640" s="147"/>
      <c r="I640" s="147"/>
    </row>
    <row r="641" spans="1:9" ht="15.6" hidden="1">
      <c r="A641" s="159"/>
      <c r="B641" s="160" t="s">
        <v>1128</v>
      </c>
      <c r="C641" s="161" t="s">
        <v>493</v>
      </c>
      <c r="D641" s="162">
        <f>'11C2'!I151</f>
        <v>6101</v>
      </c>
      <c r="E641" s="162">
        <f t="shared" si="9"/>
        <v>6589</v>
      </c>
      <c r="H641" s="147"/>
      <c r="I641" s="147"/>
    </row>
    <row r="642" spans="1:9" ht="15.6" hidden="1">
      <c r="A642" s="159"/>
      <c r="B642" s="160" t="s">
        <v>1129</v>
      </c>
      <c r="C642" s="161" t="s">
        <v>493</v>
      </c>
      <c r="D642" s="162">
        <f>'11C2'!I152</f>
        <v>6077</v>
      </c>
      <c r="E642" s="162">
        <f t="shared" si="9"/>
        <v>6563</v>
      </c>
      <c r="H642" s="147"/>
      <c r="I642" s="147"/>
    </row>
    <row r="643" spans="1:9" ht="16.2" customHeight="1">
      <c r="A643" s="167" t="s">
        <v>5</v>
      </c>
      <c r="B643" s="160" t="s">
        <v>1130</v>
      </c>
      <c r="C643" s="161" t="s">
        <v>493</v>
      </c>
      <c r="D643" s="162">
        <f>'11C2'!I153</f>
        <v>6069</v>
      </c>
      <c r="E643" s="162">
        <f t="shared" si="9"/>
        <v>6555</v>
      </c>
      <c r="H643" s="147"/>
      <c r="I643" s="147"/>
    </row>
    <row r="644" spans="1:9" ht="15.6" hidden="1">
      <c r="A644" s="159"/>
      <c r="B644" s="160" t="s">
        <v>1131</v>
      </c>
      <c r="C644" s="161" t="s">
        <v>493</v>
      </c>
      <c r="D644" s="162">
        <f>'11C2'!I154</f>
        <v>6063</v>
      </c>
      <c r="E644" s="162">
        <f t="shared" si="9"/>
        <v>6548</v>
      </c>
      <c r="H644" s="147"/>
      <c r="I644" s="147"/>
    </row>
    <row r="645" spans="1:9" ht="15.6" hidden="1">
      <c r="A645" s="159"/>
      <c r="B645" s="160" t="s">
        <v>1132</v>
      </c>
      <c r="C645" s="161" t="s">
        <v>493</v>
      </c>
      <c r="D645" s="162">
        <f>'11C2'!I155</f>
        <v>6039</v>
      </c>
      <c r="E645" s="162">
        <f t="shared" si="9"/>
        <v>6522</v>
      </c>
      <c r="H645" s="147"/>
      <c r="I645" s="147"/>
    </row>
    <row r="646" spans="1:9" ht="15.6" hidden="1">
      <c r="A646" s="159"/>
      <c r="B646" s="160" t="s">
        <v>1133</v>
      </c>
      <c r="C646" s="161" t="s">
        <v>493</v>
      </c>
      <c r="D646" s="162">
        <f>'11C2'!I156</f>
        <v>6033</v>
      </c>
      <c r="E646" s="162">
        <f t="shared" si="9"/>
        <v>6516</v>
      </c>
      <c r="H646" s="147"/>
      <c r="I646" s="147"/>
    </row>
    <row r="647" spans="1:9" ht="15.6" hidden="1">
      <c r="A647" s="159"/>
      <c r="B647" s="160" t="s">
        <v>1134</v>
      </c>
      <c r="C647" s="161" t="s">
        <v>493</v>
      </c>
      <c r="D647" s="162">
        <f>'11C2'!I157</f>
        <v>6028</v>
      </c>
      <c r="E647" s="162">
        <f t="shared" si="9"/>
        <v>6510</v>
      </c>
      <c r="H647" s="147"/>
      <c r="I647" s="147"/>
    </row>
    <row r="648" spans="1:9" ht="15.6" hidden="1">
      <c r="A648" s="159"/>
      <c r="B648" s="160" t="s">
        <v>1135</v>
      </c>
      <c r="C648" s="161" t="s">
        <v>493</v>
      </c>
      <c r="D648" s="162">
        <f>'11C2'!I158</f>
        <v>6022</v>
      </c>
      <c r="E648" s="162">
        <f t="shared" ref="E648:E683" si="10">+ROUND(D648+D648*8%,0)</f>
        <v>6504</v>
      </c>
      <c r="H648" s="147"/>
      <c r="I648" s="147"/>
    </row>
    <row r="649" spans="1:9" ht="15.6" hidden="1">
      <c r="A649" s="159"/>
      <c r="B649" s="160" t="s">
        <v>1136</v>
      </c>
      <c r="C649" s="161" t="s">
        <v>493</v>
      </c>
      <c r="D649" s="162">
        <f>'11C2'!I159</f>
        <v>5999</v>
      </c>
      <c r="E649" s="162">
        <f t="shared" si="10"/>
        <v>6479</v>
      </c>
      <c r="H649" s="147"/>
      <c r="I649" s="147"/>
    </row>
    <row r="650" spans="1:9" ht="15.6" hidden="1">
      <c r="A650" s="159"/>
      <c r="B650" s="160" t="s">
        <v>1137</v>
      </c>
      <c r="C650" s="161" t="s">
        <v>493</v>
      </c>
      <c r="D650" s="162">
        <f>'11C2'!I160</f>
        <v>5993</v>
      </c>
      <c r="E650" s="162">
        <f t="shared" si="10"/>
        <v>6472</v>
      </c>
      <c r="H650" s="147"/>
      <c r="I650" s="147"/>
    </row>
    <row r="651" spans="1:9" ht="15.6" hidden="1">
      <c r="A651" s="159"/>
      <c r="B651" s="160" t="s">
        <v>1138</v>
      </c>
      <c r="C651" s="161" t="s">
        <v>493</v>
      </c>
      <c r="D651" s="162">
        <f>'11C2'!I161</f>
        <v>5987</v>
      </c>
      <c r="E651" s="162">
        <f t="shared" si="10"/>
        <v>6466</v>
      </c>
      <c r="H651" s="147"/>
      <c r="I651" s="147"/>
    </row>
    <row r="652" spans="1:9" ht="15.6" hidden="1">
      <c r="A652" s="159"/>
      <c r="B652" s="160" t="s">
        <v>1139</v>
      </c>
      <c r="C652" s="161" t="s">
        <v>493</v>
      </c>
      <c r="D652" s="162">
        <f>'11C2'!I162</f>
        <v>5982</v>
      </c>
      <c r="E652" s="162">
        <f t="shared" si="10"/>
        <v>6461</v>
      </c>
      <c r="H652" s="147"/>
      <c r="I652" s="147"/>
    </row>
    <row r="653" spans="1:9" ht="16.2" customHeight="1">
      <c r="A653" s="167" t="s">
        <v>5</v>
      </c>
      <c r="B653" s="160" t="s">
        <v>1140</v>
      </c>
      <c r="C653" s="161" t="s">
        <v>493</v>
      </c>
      <c r="D653" s="162">
        <f>'11C2'!I163</f>
        <v>5958</v>
      </c>
      <c r="E653" s="162">
        <f t="shared" si="10"/>
        <v>6435</v>
      </c>
      <c r="H653" s="147"/>
      <c r="I653" s="147"/>
    </row>
    <row r="654" spans="1:9" ht="15.6" hidden="1">
      <c r="A654" s="159"/>
      <c r="B654" s="160" t="s">
        <v>1141</v>
      </c>
      <c r="C654" s="161" t="s">
        <v>493</v>
      </c>
      <c r="D654" s="162">
        <f>'11C2'!I164</f>
        <v>5952</v>
      </c>
      <c r="E654" s="162">
        <f t="shared" si="10"/>
        <v>6428</v>
      </c>
      <c r="H654" s="147"/>
      <c r="I654" s="147"/>
    </row>
    <row r="655" spans="1:9" ht="15.6" hidden="1">
      <c r="A655" s="159"/>
      <c r="B655" s="160" t="s">
        <v>1142</v>
      </c>
      <c r="C655" s="161" t="s">
        <v>493</v>
      </c>
      <c r="D655" s="162">
        <f>'11C2'!I165</f>
        <v>5946</v>
      </c>
      <c r="E655" s="162">
        <f t="shared" si="10"/>
        <v>6422</v>
      </c>
      <c r="H655" s="147"/>
      <c r="I655" s="147"/>
    </row>
    <row r="656" spans="1:9" ht="15.6" hidden="1">
      <c r="A656" s="159"/>
      <c r="B656" s="160" t="s">
        <v>1143</v>
      </c>
      <c r="C656" s="161" t="s">
        <v>493</v>
      </c>
      <c r="D656" s="162">
        <f>'11C2'!I166</f>
        <v>5940</v>
      </c>
      <c r="E656" s="162">
        <f t="shared" si="10"/>
        <v>6415</v>
      </c>
      <c r="H656" s="147"/>
      <c r="I656" s="147"/>
    </row>
    <row r="657" spans="1:9" ht="15.6" hidden="1">
      <c r="A657" s="159"/>
      <c r="B657" s="160" t="s">
        <v>1144</v>
      </c>
      <c r="C657" s="161" t="s">
        <v>493</v>
      </c>
      <c r="D657" s="162">
        <f>'11C2'!I167</f>
        <v>5916</v>
      </c>
      <c r="E657" s="162">
        <f t="shared" si="10"/>
        <v>6389</v>
      </c>
      <c r="H657" s="147"/>
      <c r="I657" s="147"/>
    </row>
    <row r="658" spans="1:9" ht="15.6" hidden="1">
      <c r="A658" s="159"/>
      <c r="B658" s="160" t="s">
        <v>1145</v>
      </c>
      <c r="C658" s="161" t="s">
        <v>493</v>
      </c>
      <c r="D658" s="162">
        <f>'11C2'!I168</f>
        <v>5909</v>
      </c>
      <c r="E658" s="162">
        <f t="shared" si="10"/>
        <v>6382</v>
      </c>
      <c r="H658" s="147"/>
      <c r="I658" s="147"/>
    </row>
    <row r="659" spans="1:9" ht="15.6" hidden="1">
      <c r="A659" s="159"/>
      <c r="B659" s="160" t="s">
        <v>1146</v>
      </c>
      <c r="C659" s="161" t="s">
        <v>493</v>
      </c>
      <c r="D659" s="162">
        <f>'11C2'!I169</f>
        <v>5903</v>
      </c>
      <c r="E659" s="162">
        <f t="shared" si="10"/>
        <v>6375</v>
      </c>
      <c r="H659" s="147"/>
      <c r="I659" s="147"/>
    </row>
    <row r="660" spans="1:9" ht="15.6" hidden="1">
      <c r="A660" s="159"/>
      <c r="B660" s="160" t="s">
        <v>1147</v>
      </c>
      <c r="C660" s="161" t="s">
        <v>493</v>
      </c>
      <c r="D660" s="162">
        <f>'11C2'!I170</f>
        <v>5897</v>
      </c>
      <c r="E660" s="162">
        <f t="shared" si="10"/>
        <v>6369</v>
      </c>
      <c r="H660" s="147"/>
      <c r="I660" s="147"/>
    </row>
    <row r="661" spans="1:9" ht="15.6" hidden="1">
      <c r="A661" s="159"/>
      <c r="B661" s="160" t="s">
        <v>1148</v>
      </c>
      <c r="C661" s="161" t="s">
        <v>493</v>
      </c>
      <c r="D661" s="162">
        <f>'11C2'!I171</f>
        <v>5872</v>
      </c>
      <c r="E661" s="162">
        <f t="shared" si="10"/>
        <v>6342</v>
      </c>
      <c r="H661" s="147"/>
      <c r="I661" s="147"/>
    </row>
    <row r="662" spans="1:9" ht="15.6" hidden="1">
      <c r="A662" s="159"/>
      <c r="B662" s="160" t="s">
        <v>1149</v>
      </c>
      <c r="C662" s="161" t="s">
        <v>493</v>
      </c>
      <c r="D662" s="162">
        <f>'11C2'!I172</f>
        <v>5866</v>
      </c>
      <c r="E662" s="162">
        <f t="shared" si="10"/>
        <v>6335</v>
      </c>
      <c r="H662" s="147"/>
      <c r="I662" s="147"/>
    </row>
    <row r="663" spans="1:9" ht="16.2" customHeight="1">
      <c r="A663" s="167" t="s">
        <v>5</v>
      </c>
      <c r="B663" s="160" t="s">
        <v>1150</v>
      </c>
      <c r="C663" s="161" t="s">
        <v>493</v>
      </c>
      <c r="D663" s="162">
        <f>'11C2'!I173</f>
        <v>5860</v>
      </c>
      <c r="E663" s="162">
        <f t="shared" si="10"/>
        <v>6329</v>
      </c>
      <c r="H663" s="147"/>
      <c r="I663" s="147"/>
    </row>
    <row r="664" spans="1:9" ht="15.6" hidden="1">
      <c r="A664" s="159"/>
      <c r="B664" s="160" t="s">
        <v>1151</v>
      </c>
      <c r="C664" s="161" t="s">
        <v>493</v>
      </c>
      <c r="D664" s="162">
        <f>'11C2'!I174</f>
        <v>5837</v>
      </c>
      <c r="E664" s="162">
        <f t="shared" si="10"/>
        <v>6304</v>
      </c>
      <c r="H664" s="147"/>
      <c r="I664" s="147"/>
    </row>
    <row r="665" spans="1:9" ht="15.6" hidden="1">
      <c r="A665" s="159"/>
      <c r="B665" s="160" t="s">
        <v>1152</v>
      </c>
      <c r="C665" s="161" t="s">
        <v>493</v>
      </c>
      <c r="D665" s="162">
        <f>'11C2'!I175</f>
        <v>5832</v>
      </c>
      <c r="E665" s="162">
        <f t="shared" si="10"/>
        <v>6299</v>
      </c>
      <c r="H665" s="147"/>
      <c r="I665" s="147"/>
    </row>
    <row r="666" spans="1:9" ht="15.6" hidden="1">
      <c r="A666" s="159"/>
      <c r="B666" s="160" t="s">
        <v>1153</v>
      </c>
      <c r="C666" s="161" t="s">
        <v>493</v>
      </c>
      <c r="D666" s="162">
        <f>'11C2'!I176</f>
        <v>5826</v>
      </c>
      <c r="E666" s="162">
        <f t="shared" si="10"/>
        <v>6292</v>
      </c>
      <c r="H666" s="147"/>
      <c r="I666" s="147"/>
    </row>
    <row r="667" spans="1:9" ht="15.6" hidden="1">
      <c r="A667" s="159"/>
      <c r="B667" s="160" t="s">
        <v>1154</v>
      </c>
      <c r="C667" s="161" t="s">
        <v>493</v>
      </c>
      <c r="D667" s="162">
        <f>'11C2'!I177</f>
        <v>5821</v>
      </c>
      <c r="E667" s="162">
        <f t="shared" si="10"/>
        <v>6287</v>
      </c>
      <c r="H667" s="147"/>
      <c r="I667" s="147"/>
    </row>
    <row r="668" spans="1:9" ht="15.6" hidden="1">
      <c r="A668" s="159"/>
      <c r="B668" s="160" t="s">
        <v>1155</v>
      </c>
      <c r="C668" s="161" t="s">
        <v>493</v>
      </c>
      <c r="D668" s="162">
        <f>'11C2'!I178</f>
        <v>5798</v>
      </c>
      <c r="E668" s="162">
        <f t="shared" si="10"/>
        <v>6262</v>
      </c>
      <c r="H668" s="147"/>
      <c r="I668" s="147"/>
    </row>
    <row r="669" spans="1:9" ht="15.6" hidden="1">
      <c r="A669" s="159"/>
      <c r="B669" s="160" t="s">
        <v>1156</v>
      </c>
      <c r="C669" s="161" t="s">
        <v>493</v>
      </c>
      <c r="D669" s="162">
        <f>'11C2'!I179</f>
        <v>5792</v>
      </c>
      <c r="E669" s="162">
        <f t="shared" si="10"/>
        <v>6255</v>
      </c>
      <c r="H669" s="147"/>
      <c r="I669" s="147"/>
    </row>
    <row r="670" spans="1:9" ht="15.6" hidden="1">
      <c r="A670" s="159"/>
      <c r="B670" s="160" t="s">
        <v>1157</v>
      </c>
      <c r="C670" s="161" t="s">
        <v>493</v>
      </c>
      <c r="D670" s="162">
        <f>'11C2'!I180</f>
        <v>5787</v>
      </c>
      <c r="E670" s="162">
        <f t="shared" si="10"/>
        <v>6250</v>
      </c>
      <c r="H670" s="147"/>
      <c r="I670" s="147"/>
    </row>
    <row r="671" spans="1:9" ht="15.6" hidden="1">
      <c r="A671" s="159"/>
      <c r="B671" s="160" t="s">
        <v>1158</v>
      </c>
      <c r="C671" s="161" t="s">
        <v>493</v>
      </c>
      <c r="D671" s="162">
        <f>'11C2'!I181</f>
        <v>5782</v>
      </c>
      <c r="E671" s="162">
        <f t="shared" si="10"/>
        <v>6245</v>
      </c>
      <c r="H671" s="147"/>
      <c r="I671" s="147"/>
    </row>
    <row r="672" spans="1:9" ht="15.6" hidden="1">
      <c r="A672" s="159"/>
      <c r="B672" s="160" t="s">
        <v>1159</v>
      </c>
      <c r="C672" s="161" t="s">
        <v>493</v>
      </c>
      <c r="D672" s="162">
        <f>'11C2'!I182</f>
        <v>5776</v>
      </c>
      <c r="E672" s="162">
        <f t="shared" si="10"/>
        <v>6238</v>
      </c>
      <c r="H672" s="147"/>
      <c r="I672" s="147"/>
    </row>
    <row r="673" spans="1:9" ht="16.2" customHeight="1">
      <c r="A673" s="167" t="s">
        <v>5</v>
      </c>
      <c r="B673" s="160" t="s">
        <v>1160</v>
      </c>
      <c r="C673" s="161" t="s">
        <v>493</v>
      </c>
      <c r="D673" s="162">
        <f>'11C2'!I183</f>
        <v>5753</v>
      </c>
      <c r="E673" s="162">
        <f t="shared" si="10"/>
        <v>6213</v>
      </c>
      <c r="H673" s="147"/>
      <c r="I673" s="147"/>
    </row>
    <row r="674" spans="1:9" ht="15.6" hidden="1">
      <c r="A674" s="159"/>
      <c r="B674" s="160" t="s">
        <v>1161</v>
      </c>
      <c r="C674" s="167" t="s">
        <v>1162</v>
      </c>
      <c r="D674" s="162">
        <f>'11C2'!I184</f>
        <v>5748</v>
      </c>
      <c r="E674" s="162">
        <f t="shared" si="10"/>
        <v>6208</v>
      </c>
      <c r="H674" s="147"/>
      <c r="I674" s="147"/>
    </row>
    <row r="675" spans="1:9" ht="15.6" hidden="1">
      <c r="A675" s="159"/>
      <c r="B675" s="160" t="s">
        <v>1163</v>
      </c>
      <c r="C675" s="167" t="s">
        <v>1162</v>
      </c>
      <c r="D675" s="162">
        <f>'11C2'!I185</f>
        <v>5742</v>
      </c>
      <c r="E675" s="162">
        <f t="shared" si="10"/>
        <v>6201</v>
      </c>
      <c r="H675" s="147"/>
      <c r="I675" s="147"/>
    </row>
    <row r="676" spans="1:9" ht="15.6" hidden="1">
      <c r="A676" s="159"/>
      <c r="B676" s="160" t="s">
        <v>1164</v>
      </c>
      <c r="C676" s="167" t="s">
        <v>1162</v>
      </c>
      <c r="D676" s="162">
        <f>'11C2'!I186</f>
        <v>5737</v>
      </c>
      <c r="E676" s="162">
        <f t="shared" si="10"/>
        <v>6196</v>
      </c>
      <c r="H676" s="147"/>
      <c r="I676" s="147"/>
    </row>
    <row r="677" spans="1:9" ht="15.6" hidden="1">
      <c r="A677" s="159"/>
      <c r="B677" s="160" t="s">
        <v>1165</v>
      </c>
      <c r="C677" s="167" t="s">
        <v>1162</v>
      </c>
      <c r="D677" s="162">
        <f>'11C2'!I187</f>
        <v>5713</v>
      </c>
      <c r="E677" s="162">
        <f t="shared" si="10"/>
        <v>6170</v>
      </c>
      <c r="H677" s="147"/>
      <c r="I677" s="147"/>
    </row>
    <row r="678" spans="1:9" ht="15.6" hidden="1">
      <c r="A678" s="159"/>
      <c r="B678" s="160" t="s">
        <v>1166</v>
      </c>
      <c r="C678" s="167" t="s">
        <v>1162</v>
      </c>
      <c r="D678" s="162">
        <f>'11C2'!I188</f>
        <v>5708</v>
      </c>
      <c r="E678" s="162">
        <f t="shared" si="10"/>
        <v>6165</v>
      </c>
      <c r="H678" s="147"/>
      <c r="I678" s="147"/>
    </row>
    <row r="679" spans="1:9" ht="15.6" hidden="1">
      <c r="A679" s="159"/>
      <c r="B679" s="160" t="s">
        <v>1167</v>
      </c>
      <c r="C679" s="167" t="s">
        <v>1162</v>
      </c>
      <c r="D679" s="162">
        <f>'11C2'!I189</f>
        <v>5703</v>
      </c>
      <c r="E679" s="162">
        <f t="shared" si="10"/>
        <v>6159</v>
      </c>
      <c r="H679" s="147"/>
      <c r="I679" s="147"/>
    </row>
    <row r="680" spans="1:9" ht="15.6" hidden="1">
      <c r="A680" s="159"/>
      <c r="B680" s="160" t="s">
        <v>1168</v>
      </c>
      <c r="C680" s="167" t="s">
        <v>1162</v>
      </c>
      <c r="D680" s="162">
        <f>'11C2'!I190</f>
        <v>5697</v>
      </c>
      <c r="E680" s="162">
        <f t="shared" si="10"/>
        <v>6153</v>
      </c>
      <c r="H680" s="147"/>
      <c r="I680" s="147"/>
    </row>
    <row r="681" spans="1:9" ht="15.6" hidden="1">
      <c r="A681" s="159"/>
      <c r="B681" s="160" t="s">
        <v>1169</v>
      </c>
      <c r="C681" s="167" t="s">
        <v>1162</v>
      </c>
      <c r="D681" s="162">
        <f>'11C2'!I191</f>
        <v>5673</v>
      </c>
      <c r="E681" s="162">
        <f t="shared" si="10"/>
        <v>6127</v>
      </c>
      <c r="H681" s="147"/>
      <c r="I681" s="147"/>
    </row>
    <row r="682" spans="1:9" ht="15.6" hidden="1">
      <c r="A682" s="159"/>
      <c r="B682" s="160" t="s">
        <v>1170</v>
      </c>
      <c r="C682" s="167" t="s">
        <v>1162</v>
      </c>
      <c r="D682" s="162">
        <f>'11C2'!I192</f>
        <v>5668</v>
      </c>
      <c r="E682" s="162">
        <f t="shared" si="10"/>
        <v>6121</v>
      </c>
      <c r="H682" s="147"/>
      <c r="I682" s="147"/>
    </row>
    <row r="683" spans="1:9" ht="16.2" customHeight="1">
      <c r="A683" s="168" t="s">
        <v>5</v>
      </c>
      <c r="B683" s="169" t="s">
        <v>1171</v>
      </c>
      <c r="C683" s="168" t="s">
        <v>493</v>
      </c>
      <c r="D683" s="170">
        <f>'11C2'!I193</f>
        <v>5663</v>
      </c>
      <c r="E683" s="170">
        <f t="shared" si="10"/>
        <v>6116</v>
      </c>
      <c r="H683" s="147"/>
      <c r="I683" s="147"/>
    </row>
  </sheetData>
  <mergeCells count="8">
    <mergeCell ref="C1:E1"/>
    <mergeCell ref="A2:E2"/>
    <mergeCell ref="A3:E3"/>
    <mergeCell ref="A4:A5"/>
    <mergeCell ref="B4:B5"/>
    <mergeCell ref="C4:C5"/>
    <mergeCell ref="D4:D5"/>
    <mergeCell ref="E4:E5"/>
  </mergeCells>
  <pageMargins left="0.8" right="0.3" top="0.6" bottom="0.49" header="0.3" footer="0.3"/>
  <pageSetup paperSize="9" scale="83" fitToHeight="0"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B5C8C-14CE-480E-99E6-B0109896D63C}">
  <sheetPr>
    <pageSetUpPr fitToPage="1"/>
  </sheetPr>
  <dimension ref="A1:K532"/>
  <sheetViews>
    <sheetView tabSelected="1" topLeftCell="A7" zoomScale="85" zoomScaleNormal="85" workbookViewId="0">
      <selection activeCell="H21" sqref="H21"/>
    </sheetView>
  </sheetViews>
  <sheetFormatPr defaultColWidth="8.453125" defaultRowHeight="13.8"/>
  <cols>
    <col min="1" max="1" width="4" style="147" customWidth="1"/>
    <col min="2" max="2" width="7.90625" style="147" hidden="1" customWidth="1"/>
    <col min="3" max="3" width="35.08984375" style="149" customWidth="1"/>
    <col min="4" max="4" width="6.453125" style="147" customWidth="1"/>
    <col min="5" max="5" width="7.90625" style="147" customWidth="1"/>
    <col min="6" max="6" width="8.26953125" style="147" customWidth="1"/>
    <col min="7" max="7" width="10.7265625" style="147" customWidth="1"/>
    <col min="8" max="8" width="9.453125" style="147" customWidth="1"/>
    <col min="9" max="9" width="11.08984375" style="147" customWidth="1"/>
    <col min="10" max="10" width="11.36328125" style="147" customWidth="1"/>
    <col min="11" max="11" width="9.7265625" style="147" customWidth="1"/>
    <col min="12" max="16384" width="8.453125" style="147"/>
  </cols>
  <sheetData>
    <row r="1" spans="1:11" ht="21" customHeight="1">
      <c r="H1" s="213" t="s">
        <v>1705</v>
      </c>
      <c r="I1" s="213"/>
      <c r="J1" s="213"/>
      <c r="K1" s="213"/>
    </row>
    <row r="2" spans="1:11" s="55" customFormat="1" ht="21" customHeight="1">
      <c r="A2" s="220" t="s">
        <v>1706</v>
      </c>
      <c r="B2" s="220"/>
      <c r="C2" s="220"/>
      <c r="D2" s="220"/>
      <c r="E2" s="220"/>
      <c r="F2" s="220"/>
      <c r="G2" s="220"/>
      <c r="H2" s="220"/>
      <c r="I2" s="220"/>
      <c r="J2" s="220"/>
      <c r="K2" s="220"/>
    </row>
    <row r="3" spans="1:11" ht="21" customHeight="1">
      <c r="A3" s="155" t="e">
        <f>#REF!</f>
        <v>#REF!</v>
      </c>
    </row>
    <row r="4" spans="1:11" ht="49.5" customHeight="1">
      <c r="A4" s="222" t="s">
        <v>0</v>
      </c>
      <c r="B4" s="222" t="s">
        <v>1174</v>
      </c>
      <c r="C4" s="222" t="s">
        <v>488</v>
      </c>
      <c r="D4" s="222" t="s">
        <v>489</v>
      </c>
      <c r="E4" s="222" t="s">
        <v>1175</v>
      </c>
      <c r="F4" s="222"/>
      <c r="G4" s="222"/>
      <c r="H4" s="222" t="s">
        <v>1176</v>
      </c>
      <c r="I4" s="222" t="s">
        <v>1177</v>
      </c>
      <c r="J4" s="222" t="s">
        <v>1178</v>
      </c>
      <c r="K4" s="222" t="s">
        <v>1179</v>
      </c>
    </row>
    <row r="5" spans="1:11" ht="15.6">
      <c r="A5" s="223"/>
      <c r="B5" s="223"/>
      <c r="C5" s="223"/>
      <c r="D5" s="223"/>
      <c r="E5" s="158" t="s">
        <v>1180</v>
      </c>
      <c r="F5" s="158" t="s">
        <v>306</v>
      </c>
      <c r="G5" s="158" t="s">
        <v>307</v>
      </c>
      <c r="H5" s="223"/>
      <c r="I5" s="223"/>
      <c r="J5" s="223"/>
      <c r="K5" s="223"/>
    </row>
    <row r="6" spans="1:11" ht="31.2">
      <c r="A6" s="171" t="s">
        <v>1181</v>
      </c>
      <c r="B6" s="171"/>
      <c r="C6" s="171" t="s">
        <v>1182</v>
      </c>
      <c r="D6" s="171" t="s">
        <v>1183</v>
      </c>
      <c r="E6" s="171" t="s">
        <v>1184</v>
      </c>
      <c r="F6" s="171" t="s">
        <v>1185</v>
      </c>
      <c r="G6" s="171" t="s">
        <v>1186</v>
      </c>
      <c r="H6" s="171" t="s">
        <v>1187</v>
      </c>
      <c r="I6" s="171" t="s">
        <v>1188</v>
      </c>
      <c r="J6" s="171" t="s">
        <v>1189</v>
      </c>
      <c r="K6" s="171" t="s">
        <v>1190</v>
      </c>
    </row>
    <row r="7" spans="1:11" ht="19.2" customHeight="1">
      <c r="A7" s="158" t="s">
        <v>43</v>
      </c>
      <c r="B7" s="158"/>
      <c r="C7" s="172" t="s">
        <v>454</v>
      </c>
      <c r="D7" s="161"/>
      <c r="E7" s="173"/>
      <c r="F7" s="173"/>
      <c r="G7" s="173"/>
      <c r="H7" s="173"/>
      <c r="I7" s="173"/>
      <c r="J7" s="173"/>
      <c r="K7" s="173"/>
    </row>
    <row r="8" spans="1:11" ht="19.2" customHeight="1">
      <c r="A8" s="159">
        <v>1</v>
      </c>
      <c r="B8" s="174">
        <v>113118</v>
      </c>
      <c r="C8" s="175" t="s">
        <v>455</v>
      </c>
      <c r="D8" s="167" t="s">
        <v>1191</v>
      </c>
      <c r="E8" s="151">
        <v>0.114</v>
      </c>
      <c r="F8" s="176">
        <v>18210</v>
      </c>
      <c r="G8" s="151">
        <f>ROUND(E8*F8,0)</f>
        <v>2076</v>
      </c>
      <c r="H8" s="152">
        <v>2253</v>
      </c>
      <c r="I8" s="152">
        <f>ROUND(G8+H8,0)</f>
        <v>4329</v>
      </c>
      <c r="J8" s="152">
        <f>ROUND(I8+I8*8%,0)</f>
        <v>4675</v>
      </c>
      <c r="K8" s="177">
        <f>+G8/I8</f>
        <v>0.47955647955647956</v>
      </c>
    </row>
    <row r="9" spans="1:11" ht="19.2" customHeight="1">
      <c r="A9" s="159">
        <v>2</v>
      </c>
      <c r="B9" s="174">
        <v>113119</v>
      </c>
      <c r="C9" s="175" t="s">
        <v>456</v>
      </c>
      <c r="D9" s="167" t="s">
        <v>1191</v>
      </c>
      <c r="E9" s="151">
        <v>0.122</v>
      </c>
      <c r="F9" s="176">
        <v>18210</v>
      </c>
      <c r="G9" s="151">
        <f>ROUND(E9*F9,0)</f>
        <v>2222</v>
      </c>
      <c r="H9" s="152">
        <v>2718</v>
      </c>
      <c r="I9" s="152">
        <f t="shared" ref="I9:I72" si="0">ROUND(G9+H9,0)</f>
        <v>4940</v>
      </c>
      <c r="J9" s="152">
        <f t="shared" ref="J9:J73" si="1">ROUND(I9+I9*8%,0)</f>
        <v>5335</v>
      </c>
      <c r="K9" s="177">
        <f t="shared" ref="K9:K72" si="2">+G9/I9</f>
        <v>0.44979757085020244</v>
      </c>
    </row>
    <row r="10" spans="1:11" ht="19.2" customHeight="1">
      <c r="A10" s="167">
        <v>3</v>
      </c>
      <c r="B10" s="174">
        <v>113117</v>
      </c>
      <c r="C10" s="160" t="s">
        <v>457</v>
      </c>
      <c r="D10" s="167" t="s">
        <v>322</v>
      </c>
      <c r="E10" s="151">
        <v>0.17699999999999999</v>
      </c>
      <c r="F10" s="176">
        <v>18210</v>
      </c>
      <c r="G10" s="151">
        <f>ROUND(E10*F10,0)</f>
        <v>3223</v>
      </c>
      <c r="H10" s="152">
        <v>2854</v>
      </c>
      <c r="I10" s="152">
        <f t="shared" si="0"/>
        <v>6077</v>
      </c>
      <c r="J10" s="152">
        <f t="shared" si="1"/>
        <v>6563</v>
      </c>
      <c r="K10" s="177">
        <f t="shared" si="2"/>
        <v>0.53036037518512424</v>
      </c>
    </row>
    <row r="11" spans="1:11" ht="19.2" customHeight="1">
      <c r="A11" s="167">
        <v>4</v>
      </c>
      <c r="B11" s="174">
        <v>113117</v>
      </c>
      <c r="C11" s="160" t="s">
        <v>458</v>
      </c>
      <c r="D11" s="167" t="s">
        <v>322</v>
      </c>
      <c r="E11" s="151">
        <v>0.17699999999999999</v>
      </c>
      <c r="F11" s="176">
        <v>18210</v>
      </c>
      <c r="G11" s="151">
        <f>ROUND(E11*F11,0)</f>
        <v>3223</v>
      </c>
      <c r="H11" s="152">
        <v>2854</v>
      </c>
      <c r="I11" s="152">
        <f t="shared" si="0"/>
        <v>6077</v>
      </c>
      <c r="J11" s="152">
        <f t="shared" si="1"/>
        <v>6563</v>
      </c>
      <c r="K11" s="177">
        <f t="shared" si="2"/>
        <v>0.53036037518512424</v>
      </c>
    </row>
    <row r="12" spans="1:11" ht="19.2" customHeight="1">
      <c r="A12" s="167">
        <v>5</v>
      </c>
      <c r="B12" s="174"/>
      <c r="C12" s="160" t="s">
        <v>459</v>
      </c>
      <c r="D12" s="167" t="s">
        <v>322</v>
      </c>
      <c r="E12" s="151">
        <v>0.53100000000000003</v>
      </c>
      <c r="F12" s="176">
        <v>18210</v>
      </c>
      <c r="G12" s="151">
        <f t="shared" ref="G12:G75" si="3">ROUND(E12*F12,0)</f>
        <v>9670</v>
      </c>
      <c r="H12" s="152">
        <v>8581</v>
      </c>
      <c r="I12" s="152">
        <f t="shared" si="0"/>
        <v>18251</v>
      </c>
      <c r="J12" s="152">
        <f t="shared" si="1"/>
        <v>19711</v>
      </c>
      <c r="K12" s="177">
        <f t="shared" si="2"/>
        <v>0.52983398169963292</v>
      </c>
    </row>
    <row r="13" spans="1:11" ht="19.2" customHeight="1">
      <c r="A13" s="158" t="s">
        <v>44</v>
      </c>
      <c r="B13" s="158"/>
      <c r="C13" s="172" t="s">
        <v>460</v>
      </c>
      <c r="D13" s="158"/>
      <c r="E13" s="151"/>
      <c r="F13" s="176"/>
      <c r="G13" s="151"/>
      <c r="H13" s="152"/>
      <c r="I13" s="152"/>
      <c r="J13" s="152"/>
      <c r="K13" s="177"/>
    </row>
    <row r="14" spans="1:11" ht="19.2" customHeight="1">
      <c r="A14" s="167">
        <v>1</v>
      </c>
      <c r="B14" s="178">
        <v>113126</v>
      </c>
      <c r="C14" s="160" t="s">
        <v>461</v>
      </c>
      <c r="D14" s="167" t="s">
        <v>322</v>
      </c>
      <c r="E14" s="151">
        <v>6.3E-2</v>
      </c>
      <c r="F14" s="176">
        <v>18210</v>
      </c>
      <c r="G14" s="151">
        <f t="shared" si="3"/>
        <v>1147</v>
      </c>
      <c r="H14" s="152">
        <v>2220</v>
      </c>
      <c r="I14" s="152">
        <f t="shared" si="0"/>
        <v>3367</v>
      </c>
      <c r="J14" s="152">
        <f t="shared" si="1"/>
        <v>3636</v>
      </c>
      <c r="K14" s="177">
        <f t="shared" si="2"/>
        <v>0.34065934065934067</v>
      </c>
    </row>
    <row r="15" spans="1:11" ht="19.2" customHeight="1">
      <c r="A15" s="167">
        <v>2</v>
      </c>
      <c r="B15" s="178">
        <v>113126</v>
      </c>
      <c r="C15" s="160" t="s">
        <v>462</v>
      </c>
      <c r="D15" s="167" t="s">
        <v>322</v>
      </c>
      <c r="E15" s="151">
        <v>6.3E-2</v>
      </c>
      <c r="F15" s="176">
        <v>18210</v>
      </c>
      <c r="G15" s="151">
        <f t="shared" si="3"/>
        <v>1147</v>
      </c>
      <c r="H15" s="152">
        <v>2220</v>
      </c>
      <c r="I15" s="152">
        <f t="shared" si="0"/>
        <v>3367</v>
      </c>
      <c r="J15" s="152">
        <f t="shared" si="1"/>
        <v>3636</v>
      </c>
      <c r="K15" s="177">
        <f t="shared" si="2"/>
        <v>0.34065934065934067</v>
      </c>
    </row>
    <row r="16" spans="1:11" ht="19.2" customHeight="1">
      <c r="A16" s="167">
        <v>3</v>
      </c>
      <c r="B16" s="178">
        <v>113126</v>
      </c>
      <c r="C16" s="160" t="s">
        <v>1192</v>
      </c>
      <c r="D16" s="167" t="s">
        <v>322</v>
      </c>
      <c r="E16" s="151">
        <v>6.3E-2</v>
      </c>
      <c r="F16" s="176">
        <v>18210</v>
      </c>
      <c r="G16" s="151">
        <f t="shared" si="3"/>
        <v>1147</v>
      </c>
      <c r="H16" s="152">
        <v>2220</v>
      </c>
      <c r="I16" s="152">
        <f t="shared" si="0"/>
        <v>3367</v>
      </c>
      <c r="J16" s="152">
        <f t="shared" si="1"/>
        <v>3636</v>
      </c>
      <c r="K16" s="177">
        <f t="shared" si="2"/>
        <v>0.34065934065934067</v>
      </c>
    </row>
    <row r="17" spans="1:11" ht="19.2" customHeight="1">
      <c r="A17" s="167">
        <v>4</v>
      </c>
      <c r="B17" s="178"/>
      <c r="C17" s="160" t="s">
        <v>464</v>
      </c>
      <c r="D17" s="167" t="s">
        <v>322</v>
      </c>
      <c r="E17" s="151">
        <v>6.3E-2</v>
      </c>
      <c r="F17" s="176">
        <v>18210</v>
      </c>
      <c r="G17" s="151">
        <f t="shared" si="3"/>
        <v>1147</v>
      </c>
      <c r="H17" s="152">
        <v>2220</v>
      </c>
      <c r="I17" s="152">
        <f t="shared" si="0"/>
        <v>3367</v>
      </c>
      <c r="J17" s="152">
        <f t="shared" si="1"/>
        <v>3636</v>
      </c>
      <c r="K17" s="177">
        <f t="shared" si="2"/>
        <v>0.34065934065934067</v>
      </c>
    </row>
    <row r="18" spans="1:11" ht="19.2" customHeight="1">
      <c r="A18" s="167">
        <v>5</v>
      </c>
      <c r="B18" s="178">
        <v>113126</v>
      </c>
      <c r="C18" s="160" t="s">
        <v>465</v>
      </c>
      <c r="D18" s="167" t="s">
        <v>322</v>
      </c>
      <c r="E18" s="151">
        <v>6.3E-2</v>
      </c>
      <c r="F18" s="176">
        <v>18210</v>
      </c>
      <c r="G18" s="151">
        <f t="shared" si="3"/>
        <v>1147</v>
      </c>
      <c r="H18" s="152">
        <v>2220</v>
      </c>
      <c r="I18" s="152">
        <f t="shared" si="0"/>
        <v>3367</v>
      </c>
      <c r="J18" s="152">
        <f t="shared" si="1"/>
        <v>3636</v>
      </c>
      <c r="K18" s="177">
        <f t="shared" si="2"/>
        <v>0.34065934065934067</v>
      </c>
    </row>
    <row r="19" spans="1:11" ht="19.2" customHeight="1">
      <c r="A19" s="167">
        <v>6</v>
      </c>
      <c r="B19" s="178">
        <v>113126</v>
      </c>
      <c r="C19" s="66" t="s">
        <v>466</v>
      </c>
      <c r="D19" s="167" t="s">
        <v>322</v>
      </c>
      <c r="E19" s="151">
        <v>6.3E-2</v>
      </c>
      <c r="F19" s="176">
        <v>18210</v>
      </c>
      <c r="G19" s="151">
        <f t="shared" si="3"/>
        <v>1147</v>
      </c>
      <c r="H19" s="152">
        <v>2220</v>
      </c>
      <c r="I19" s="152">
        <f t="shared" si="0"/>
        <v>3367</v>
      </c>
      <c r="J19" s="152">
        <f t="shared" si="1"/>
        <v>3636</v>
      </c>
      <c r="K19" s="177">
        <f t="shared" si="2"/>
        <v>0.34065934065934067</v>
      </c>
    </row>
    <row r="20" spans="1:11" ht="21.9" customHeight="1">
      <c r="A20" s="158" t="s">
        <v>323</v>
      </c>
      <c r="B20" s="158"/>
      <c r="C20" s="172" t="s">
        <v>467</v>
      </c>
      <c r="D20" s="158"/>
      <c r="E20" s="151"/>
      <c r="F20" s="176"/>
      <c r="G20" s="151"/>
      <c r="H20" s="152"/>
      <c r="I20" s="152"/>
      <c r="J20" s="152"/>
      <c r="K20" s="177"/>
    </row>
    <row r="21" spans="1:11" ht="30" customHeight="1">
      <c r="A21" s="159" t="s">
        <v>5</v>
      </c>
      <c r="B21" s="179" t="s">
        <v>1193</v>
      </c>
      <c r="C21" s="160" t="s">
        <v>1194</v>
      </c>
      <c r="D21" s="167" t="s">
        <v>493</v>
      </c>
      <c r="E21" s="151">
        <v>0.38700000000000001</v>
      </c>
      <c r="F21" s="176">
        <v>18210</v>
      </c>
      <c r="G21" s="151">
        <f t="shared" si="3"/>
        <v>7047</v>
      </c>
      <c r="H21" s="152">
        <v>8606</v>
      </c>
      <c r="I21" s="152">
        <f t="shared" si="0"/>
        <v>15653</v>
      </c>
      <c r="J21" s="152">
        <f t="shared" si="1"/>
        <v>16905</v>
      </c>
      <c r="K21" s="177">
        <f t="shared" si="2"/>
        <v>0.45020123937903278</v>
      </c>
    </row>
    <row r="22" spans="1:11" ht="30" customHeight="1">
      <c r="A22" s="159" t="s">
        <v>5</v>
      </c>
      <c r="B22" s="179" t="s">
        <v>1193</v>
      </c>
      <c r="C22" s="160" t="s">
        <v>1195</v>
      </c>
      <c r="D22" s="167" t="s">
        <v>493</v>
      </c>
      <c r="E22" s="151">
        <v>0.34799999999999998</v>
      </c>
      <c r="F22" s="176">
        <v>18210</v>
      </c>
      <c r="G22" s="151">
        <f t="shared" si="3"/>
        <v>6337</v>
      </c>
      <c r="H22" s="152">
        <v>7734</v>
      </c>
      <c r="I22" s="152">
        <f t="shared" si="0"/>
        <v>14071</v>
      </c>
      <c r="J22" s="152">
        <f t="shared" si="1"/>
        <v>15197</v>
      </c>
      <c r="K22" s="177">
        <f t="shared" si="2"/>
        <v>0.45035889417951813</v>
      </c>
    </row>
    <row r="23" spans="1:11" s="150" customFormat="1" ht="31.5" customHeight="1">
      <c r="A23" s="163" t="s">
        <v>5</v>
      </c>
      <c r="B23" s="180">
        <v>115111</v>
      </c>
      <c r="C23" s="164" t="s">
        <v>1196</v>
      </c>
      <c r="D23" s="181" t="s">
        <v>493</v>
      </c>
      <c r="E23" s="156">
        <v>0.308</v>
      </c>
      <c r="F23" s="182">
        <v>18210</v>
      </c>
      <c r="G23" s="156">
        <f t="shared" si="3"/>
        <v>5609</v>
      </c>
      <c r="H23" s="157">
        <v>6862</v>
      </c>
      <c r="I23" s="157">
        <f t="shared" si="0"/>
        <v>12471</v>
      </c>
      <c r="J23" s="157">
        <f t="shared" si="1"/>
        <v>13469</v>
      </c>
      <c r="K23" s="183">
        <f t="shared" si="2"/>
        <v>0.44976345120679978</v>
      </c>
    </row>
    <row r="24" spans="1:11" ht="27.6" hidden="1" customHeight="1">
      <c r="A24" s="159"/>
      <c r="B24" s="174"/>
      <c r="C24" s="160" t="s">
        <v>1197</v>
      </c>
      <c r="D24" s="167" t="s">
        <v>493</v>
      </c>
      <c r="E24" s="151">
        <v>0.30399999999999999</v>
      </c>
      <c r="F24" s="176">
        <v>18210</v>
      </c>
      <c r="G24" s="151">
        <f t="shared" si="3"/>
        <v>5536</v>
      </c>
      <c r="H24" s="152">
        <v>6775</v>
      </c>
      <c r="I24" s="152">
        <f t="shared" si="0"/>
        <v>12311</v>
      </c>
      <c r="J24" s="152">
        <f t="shared" si="1"/>
        <v>13296</v>
      </c>
      <c r="K24" s="177">
        <f t="shared" si="2"/>
        <v>0.44967914872877912</v>
      </c>
    </row>
    <row r="25" spans="1:11" ht="27.6" hidden="1" customHeight="1">
      <c r="A25" s="159"/>
      <c r="B25" s="174"/>
      <c r="C25" s="160" t="s">
        <v>1198</v>
      </c>
      <c r="D25" s="167" t="s">
        <v>493</v>
      </c>
      <c r="E25" s="151">
        <v>0.3</v>
      </c>
      <c r="F25" s="176">
        <v>18210</v>
      </c>
      <c r="G25" s="151">
        <f t="shared" si="3"/>
        <v>5463</v>
      </c>
      <c r="H25" s="152">
        <v>6688</v>
      </c>
      <c r="I25" s="152">
        <f t="shared" si="0"/>
        <v>12151</v>
      </c>
      <c r="J25" s="152">
        <f t="shared" si="1"/>
        <v>13123</v>
      </c>
      <c r="K25" s="177">
        <f t="shared" si="2"/>
        <v>0.4495926261213069</v>
      </c>
    </row>
    <row r="26" spans="1:11" ht="27.6" hidden="1" customHeight="1">
      <c r="A26" s="159"/>
      <c r="B26" s="174"/>
      <c r="C26" s="160" t="s">
        <v>1199</v>
      </c>
      <c r="D26" s="167" t="s">
        <v>493</v>
      </c>
      <c r="E26" s="151">
        <v>0.29699999999999999</v>
      </c>
      <c r="F26" s="176">
        <v>18210</v>
      </c>
      <c r="G26" s="151">
        <f t="shared" si="3"/>
        <v>5408</v>
      </c>
      <c r="H26" s="152">
        <v>6601</v>
      </c>
      <c r="I26" s="152">
        <f t="shared" si="0"/>
        <v>12009</v>
      </c>
      <c r="J26" s="152">
        <f t="shared" si="1"/>
        <v>12970</v>
      </c>
      <c r="K26" s="177">
        <f t="shared" si="2"/>
        <v>0.45032891997668417</v>
      </c>
    </row>
    <row r="27" spans="1:11" ht="27.6" hidden="1" customHeight="1">
      <c r="A27" s="159"/>
      <c r="B27" s="174"/>
      <c r="C27" s="160" t="s">
        <v>1200</v>
      </c>
      <c r="D27" s="167" t="s">
        <v>493</v>
      </c>
      <c r="E27" s="151">
        <v>0.29299999999999998</v>
      </c>
      <c r="F27" s="176">
        <v>18210</v>
      </c>
      <c r="G27" s="151">
        <f t="shared" si="3"/>
        <v>5336</v>
      </c>
      <c r="H27" s="152">
        <v>6514</v>
      </c>
      <c r="I27" s="152">
        <f t="shared" si="0"/>
        <v>11850</v>
      </c>
      <c r="J27" s="152">
        <f t="shared" si="1"/>
        <v>12798</v>
      </c>
      <c r="K27" s="177">
        <f t="shared" si="2"/>
        <v>0.45029535864978903</v>
      </c>
    </row>
    <row r="28" spans="1:11" ht="27.6" hidden="1" customHeight="1">
      <c r="A28" s="159"/>
      <c r="B28" s="174"/>
      <c r="C28" s="160" t="s">
        <v>1201</v>
      </c>
      <c r="D28" s="167" t="s">
        <v>493</v>
      </c>
      <c r="E28" s="151">
        <v>0.28899999999999998</v>
      </c>
      <c r="F28" s="176">
        <v>18210</v>
      </c>
      <c r="G28" s="151">
        <f t="shared" si="3"/>
        <v>5263</v>
      </c>
      <c r="H28" s="152">
        <v>6426</v>
      </c>
      <c r="I28" s="152">
        <f t="shared" si="0"/>
        <v>11689</v>
      </c>
      <c r="J28" s="152">
        <f t="shared" si="1"/>
        <v>12624</v>
      </c>
      <c r="K28" s="177">
        <f t="shared" si="2"/>
        <v>0.45025237402686286</v>
      </c>
    </row>
    <row r="29" spans="1:11" ht="27.6" hidden="1" customHeight="1">
      <c r="A29" s="159"/>
      <c r="B29" s="174"/>
      <c r="C29" s="160" t="s">
        <v>1202</v>
      </c>
      <c r="D29" s="167" t="s">
        <v>493</v>
      </c>
      <c r="E29" s="151">
        <v>0.28499999999999998</v>
      </c>
      <c r="F29" s="176">
        <v>18210</v>
      </c>
      <c r="G29" s="151">
        <f t="shared" si="3"/>
        <v>5190</v>
      </c>
      <c r="H29" s="152">
        <v>6339</v>
      </c>
      <c r="I29" s="152">
        <f t="shared" si="0"/>
        <v>11529</v>
      </c>
      <c r="J29" s="152">
        <f t="shared" si="1"/>
        <v>12451</v>
      </c>
      <c r="K29" s="177">
        <f t="shared" si="2"/>
        <v>0.45016913869372888</v>
      </c>
    </row>
    <row r="30" spans="1:11" ht="27.6" hidden="1" customHeight="1">
      <c r="A30" s="159"/>
      <c r="B30" s="174"/>
      <c r="C30" s="160" t="s">
        <v>1203</v>
      </c>
      <c r="D30" s="167" t="s">
        <v>493</v>
      </c>
      <c r="E30" s="151">
        <v>0.28100000000000003</v>
      </c>
      <c r="F30" s="176">
        <v>18210</v>
      </c>
      <c r="G30" s="151">
        <f t="shared" si="3"/>
        <v>5117</v>
      </c>
      <c r="H30" s="152">
        <v>6252</v>
      </c>
      <c r="I30" s="152">
        <f t="shared" si="0"/>
        <v>11369</v>
      </c>
      <c r="J30" s="152">
        <f t="shared" si="1"/>
        <v>12279</v>
      </c>
      <c r="K30" s="177">
        <f t="shared" si="2"/>
        <v>0.45008356055941595</v>
      </c>
    </row>
    <row r="31" spans="1:11" ht="27.6" hidden="1" customHeight="1">
      <c r="A31" s="159"/>
      <c r="B31" s="174"/>
      <c r="C31" s="160" t="s">
        <v>1204</v>
      </c>
      <c r="D31" s="167" t="s">
        <v>493</v>
      </c>
      <c r="E31" s="151">
        <v>0.27700000000000002</v>
      </c>
      <c r="F31" s="176">
        <v>18210</v>
      </c>
      <c r="G31" s="151">
        <f t="shared" si="3"/>
        <v>5044</v>
      </c>
      <c r="H31" s="152">
        <v>6165</v>
      </c>
      <c r="I31" s="152">
        <f t="shared" si="0"/>
        <v>11209</v>
      </c>
      <c r="J31" s="152">
        <f t="shared" si="1"/>
        <v>12106</v>
      </c>
      <c r="K31" s="177">
        <f t="shared" si="2"/>
        <v>0.44999553929877778</v>
      </c>
    </row>
    <row r="32" spans="1:11" ht="27.6" hidden="1" customHeight="1">
      <c r="A32" s="159"/>
      <c r="B32" s="174"/>
      <c r="C32" s="160" t="s">
        <v>1205</v>
      </c>
      <c r="D32" s="167" t="s">
        <v>493</v>
      </c>
      <c r="E32" s="151">
        <v>0.27300000000000002</v>
      </c>
      <c r="F32" s="176">
        <v>18210</v>
      </c>
      <c r="G32" s="151">
        <f t="shared" si="3"/>
        <v>4971</v>
      </c>
      <c r="H32" s="152">
        <v>6077</v>
      </c>
      <c r="I32" s="152">
        <f t="shared" si="0"/>
        <v>11048</v>
      </c>
      <c r="J32" s="152">
        <f t="shared" si="1"/>
        <v>11932</v>
      </c>
      <c r="K32" s="177">
        <f t="shared" si="2"/>
        <v>0.44994569152787833</v>
      </c>
    </row>
    <row r="33" spans="1:11" ht="31.5" customHeight="1">
      <c r="A33" s="159" t="s">
        <v>5</v>
      </c>
      <c r="B33" s="174">
        <v>115112</v>
      </c>
      <c r="C33" s="160" t="s">
        <v>1206</v>
      </c>
      <c r="D33" s="167" t="s">
        <v>493</v>
      </c>
      <c r="E33" s="151">
        <v>0.26900000000000002</v>
      </c>
      <c r="F33" s="176">
        <v>18210</v>
      </c>
      <c r="G33" s="151">
        <f t="shared" si="3"/>
        <v>4898</v>
      </c>
      <c r="H33" s="152">
        <v>5991</v>
      </c>
      <c r="I33" s="152">
        <f t="shared" si="0"/>
        <v>10889</v>
      </c>
      <c r="J33" s="152">
        <f t="shared" si="1"/>
        <v>11760</v>
      </c>
      <c r="K33" s="177">
        <f t="shared" si="2"/>
        <v>0.44981173661493251</v>
      </c>
    </row>
    <row r="34" spans="1:11" ht="27.6" hidden="1" customHeight="1">
      <c r="A34" s="159"/>
      <c r="B34" s="174"/>
      <c r="C34" s="160" t="s">
        <v>1207</v>
      </c>
      <c r="D34" s="167" t="s">
        <v>493</v>
      </c>
      <c r="E34" s="151">
        <v>0.26600000000000001</v>
      </c>
      <c r="F34" s="176">
        <v>18210</v>
      </c>
      <c r="G34" s="151">
        <f t="shared" si="3"/>
        <v>4844</v>
      </c>
      <c r="H34" s="152">
        <v>5920</v>
      </c>
      <c r="I34" s="152">
        <f t="shared" si="0"/>
        <v>10764</v>
      </c>
      <c r="J34" s="152">
        <f t="shared" si="1"/>
        <v>11625</v>
      </c>
      <c r="K34" s="177">
        <f t="shared" si="2"/>
        <v>0.45001858045336307</v>
      </c>
    </row>
    <row r="35" spans="1:11" ht="27.6" hidden="1" customHeight="1">
      <c r="A35" s="159"/>
      <c r="B35" s="174"/>
      <c r="C35" s="160" t="s">
        <v>1208</v>
      </c>
      <c r="D35" s="167" t="s">
        <v>493</v>
      </c>
      <c r="E35" s="151">
        <v>0.26300000000000001</v>
      </c>
      <c r="F35" s="176">
        <v>18210</v>
      </c>
      <c r="G35" s="151">
        <f t="shared" si="3"/>
        <v>4789</v>
      </c>
      <c r="H35" s="152">
        <v>5850</v>
      </c>
      <c r="I35" s="152">
        <f t="shared" si="0"/>
        <v>10639</v>
      </c>
      <c r="J35" s="152">
        <f t="shared" si="1"/>
        <v>11490</v>
      </c>
      <c r="K35" s="177">
        <f t="shared" si="2"/>
        <v>0.45013629100479369</v>
      </c>
    </row>
    <row r="36" spans="1:11" ht="27.6" hidden="1" customHeight="1">
      <c r="A36" s="159"/>
      <c r="B36" s="174"/>
      <c r="C36" s="160" t="s">
        <v>1209</v>
      </c>
      <c r="D36" s="167" t="s">
        <v>493</v>
      </c>
      <c r="E36" s="151">
        <v>0.26</v>
      </c>
      <c r="F36" s="176">
        <v>18210</v>
      </c>
      <c r="G36" s="151">
        <f t="shared" si="3"/>
        <v>4735</v>
      </c>
      <c r="H36" s="152">
        <v>5780</v>
      </c>
      <c r="I36" s="152">
        <f t="shared" si="0"/>
        <v>10515</v>
      </c>
      <c r="J36" s="152">
        <f t="shared" si="1"/>
        <v>11356</v>
      </c>
      <c r="K36" s="177">
        <f t="shared" si="2"/>
        <v>0.45030908226343319</v>
      </c>
    </row>
    <row r="37" spans="1:11" ht="27.6" hidden="1" customHeight="1">
      <c r="A37" s="159"/>
      <c r="B37" s="174"/>
      <c r="C37" s="160" t="s">
        <v>1210</v>
      </c>
      <c r="D37" s="167" t="s">
        <v>493</v>
      </c>
      <c r="E37" s="151">
        <v>0.25700000000000001</v>
      </c>
      <c r="F37" s="176">
        <v>18210</v>
      </c>
      <c r="G37" s="151">
        <f t="shared" si="3"/>
        <v>4680</v>
      </c>
      <c r="H37" s="152">
        <v>5710</v>
      </c>
      <c r="I37" s="152">
        <f t="shared" si="0"/>
        <v>10390</v>
      </c>
      <c r="J37" s="152">
        <f t="shared" si="1"/>
        <v>11221</v>
      </c>
      <c r="K37" s="177">
        <f t="shared" si="2"/>
        <v>0.45043310875842157</v>
      </c>
    </row>
    <row r="38" spans="1:11" ht="27.6" hidden="1" customHeight="1">
      <c r="A38" s="159"/>
      <c r="B38" s="174"/>
      <c r="C38" s="160" t="s">
        <v>1211</v>
      </c>
      <c r="D38" s="167" t="s">
        <v>493</v>
      </c>
      <c r="E38" s="151">
        <v>0.253</v>
      </c>
      <c r="F38" s="176">
        <v>18210</v>
      </c>
      <c r="G38" s="151">
        <f t="shared" si="3"/>
        <v>4607</v>
      </c>
      <c r="H38" s="152">
        <v>5639</v>
      </c>
      <c r="I38" s="152">
        <f t="shared" si="0"/>
        <v>10246</v>
      </c>
      <c r="J38" s="152">
        <f t="shared" si="1"/>
        <v>11066</v>
      </c>
      <c r="K38" s="177">
        <f t="shared" si="2"/>
        <v>0.44963888346671871</v>
      </c>
    </row>
    <row r="39" spans="1:11" ht="27.6" hidden="1" customHeight="1">
      <c r="A39" s="159"/>
      <c r="B39" s="174"/>
      <c r="C39" s="160" t="s">
        <v>1212</v>
      </c>
      <c r="D39" s="167" t="s">
        <v>493</v>
      </c>
      <c r="E39" s="151">
        <v>0.25</v>
      </c>
      <c r="F39" s="176">
        <v>18210</v>
      </c>
      <c r="G39" s="151">
        <f t="shared" si="3"/>
        <v>4553</v>
      </c>
      <c r="H39" s="152">
        <v>5569</v>
      </c>
      <c r="I39" s="152">
        <f t="shared" si="0"/>
        <v>10122</v>
      </c>
      <c r="J39" s="152">
        <f t="shared" si="1"/>
        <v>10932</v>
      </c>
      <c r="K39" s="177">
        <f t="shared" si="2"/>
        <v>0.44981229006125273</v>
      </c>
    </row>
    <row r="40" spans="1:11" ht="27.6" hidden="1" customHeight="1">
      <c r="A40" s="159"/>
      <c r="B40" s="174"/>
      <c r="C40" s="160" t="s">
        <v>1213</v>
      </c>
      <c r="D40" s="167" t="s">
        <v>493</v>
      </c>
      <c r="E40" s="151">
        <v>0.247</v>
      </c>
      <c r="F40" s="176">
        <v>18210</v>
      </c>
      <c r="G40" s="151">
        <f t="shared" si="3"/>
        <v>4498</v>
      </c>
      <c r="H40" s="152">
        <v>5498</v>
      </c>
      <c r="I40" s="152">
        <f t="shared" si="0"/>
        <v>9996</v>
      </c>
      <c r="J40" s="152">
        <f t="shared" si="1"/>
        <v>10796</v>
      </c>
      <c r="K40" s="177">
        <f t="shared" si="2"/>
        <v>0.44997999199679872</v>
      </c>
    </row>
    <row r="41" spans="1:11" ht="27.6" hidden="1" customHeight="1">
      <c r="A41" s="159"/>
      <c r="B41" s="174"/>
      <c r="C41" s="160" t="s">
        <v>1214</v>
      </c>
      <c r="D41" s="167" t="s">
        <v>493</v>
      </c>
      <c r="E41" s="151">
        <v>0.24399999999999999</v>
      </c>
      <c r="F41" s="176">
        <v>18210</v>
      </c>
      <c r="G41" s="151">
        <f t="shared" si="3"/>
        <v>4443</v>
      </c>
      <c r="H41" s="152">
        <v>5428</v>
      </c>
      <c r="I41" s="152">
        <f t="shared" si="0"/>
        <v>9871</v>
      </c>
      <c r="J41" s="152">
        <f t="shared" si="1"/>
        <v>10661</v>
      </c>
      <c r="K41" s="177">
        <f t="shared" si="2"/>
        <v>0.45010637220139804</v>
      </c>
    </row>
    <row r="42" spans="1:11" ht="27.6" hidden="1" customHeight="1">
      <c r="A42" s="159"/>
      <c r="B42" s="174"/>
      <c r="C42" s="160" t="s">
        <v>1215</v>
      </c>
      <c r="D42" s="167" t="s">
        <v>493</v>
      </c>
      <c r="E42" s="151">
        <v>0.24099999999999999</v>
      </c>
      <c r="F42" s="176">
        <v>18210</v>
      </c>
      <c r="G42" s="151">
        <f t="shared" si="3"/>
        <v>4389</v>
      </c>
      <c r="H42" s="152">
        <v>5358</v>
      </c>
      <c r="I42" s="152">
        <f t="shared" si="0"/>
        <v>9747</v>
      </c>
      <c r="J42" s="152">
        <f t="shared" si="1"/>
        <v>10527</v>
      </c>
      <c r="K42" s="177">
        <f t="shared" si="2"/>
        <v>0.45029239766081869</v>
      </c>
    </row>
    <row r="43" spans="1:11" s="150" customFormat="1" ht="31.5" customHeight="1">
      <c r="A43" s="163" t="s">
        <v>5</v>
      </c>
      <c r="B43" s="180">
        <v>115113</v>
      </c>
      <c r="C43" s="164" t="s">
        <v>1216</v>
      </c>
      <c r="D43" s="181" t="s">
        <v>493</v>
      </c>
      <c r="E43" s="156">
        <v>0.23799999999999999</v>
      </c>
      <c r="F43" s="182">
        <v>18210</v>
      </c>
      <c r="G43" s="156">
        <f t="shared" si="3"/>
        <v>4334</v>
      </c>
      <c r="H43" s="157">
        <v>5288</v>
      </c>
      <c r="I43" s="157">
        <f t="shared" si="0"/>
        <v>9622</v>
      </c>
      <c r="J43" s="157">
        <f t="shared" si="1"/>
        <v>10392</v>
      </c>
      <c r="K43" s="183">
        <f t="shared" si="2"/>
        <v>0.4504261068384951</v>
      </c>
    </row>
    <row r="44" spans="1:11" s="150" customFormat="1" ht="31.5" hidden="1" customHeight="1">
      <c r="A44" s="163"/>
      <c r="B44" s="180"/>
      <c r="C44" s="164" t="s">
        <v>1217</v>
      </c>
      <c r="D44" s="181" t="s">
        <v>493</v>
      </c>
      <c r="E44" s="156">
        <v>0.23599999999999999</v>
      </c>
      <c r="F44" s="182">
        <v>18210</v>
      </c>
      <c r="G44" s="156">
        <f t="shared" si="3"/>
        <v>4298</v>
      </c>
      <c r="H44" s="157">
        <v>5246</v>
      </c>
      <c r="I44" s="157">
        <f t="shared" si="0"/>
        <v>9544</v>
      </c>
      <c r="J44" s="157">
        <f t="shared" si="1"/>
        <v>10308</v>
      </c>
      <c r="K44" s="183">
        <f t="shared" si="2"/>
        <v>0.45033528918692373</v>
      </c>
    </row>
    <row r="45" spans="1:11" s="150" customFormat="1" ht="31.5" hidden="1" customHeight="1">
      <c r="A45" s="163"/>
      <c r="B45" s="184"/>
      <c r="C45" s="164" t="s">
        <v>1218</v>
      </c>
      <c r="D45" s="181" t="s">
        <v>493</v>
      </c>
      <c r="E45" s="156">
        <v>0.23400000000000001</v>
      </c>
      <c r="F45" s="182">
        <v>18210</v>
      </c>
      <c r="G45" s="156">
        <f t="shared" si="3"/>
        <v>4261</v>
      </c>
      <c r="H45" s="157">
        <v>5205</v>
      </c>
      <c r="I45" s="157">
        <f t="shared" si="0"/>
        <v>9466</v>
      </c>
      <c r="J45" s="157">
        <f t="shared" si="1"/>
        <v>10223</v>
      </c>
      <c r="K45" s="183">
        <f t="shared" si="2"/>
        <v>0.45013733361504332</v>
      </c>
    </row>
    <row r="46" spans="1:11" s="150" customFormat="1" ht="31.5" hidden="1" customHeight="1">
      <c r="A46" s="163"/>
      <c r="B46" s="180"/>
      <c r="C46" s="164" t="s">
        <v>1219</v>
      </c>
      <c r="D46" s="181" t="s">
        <v>493</v>
      </c>
      <c r="E46" s="156">
        <v>0.23200000000000001</v>
      </c>
      <c r="F46" s="182">
        <v>18210</v>
      </c>
      <c r="G46" s="156">
        <f t="shared" si="3"/>
        <v>4225</v>
      </c>
      <c r="H46" s="157">
        <v>5163</v>
      </c>
      <c r="I46" s="157">
        <f t="shared" si="0"/>
        <v>9388</v>
      </c>
      <c r="J46" s="157">
        <f t="shared" si="1"/>
        <v>10139</v>
      </c>
      <c r="K46" s="183">
        <f t="shared" si="2"/>
        <v>0.45004260758414999</v>
      </c>
    </row>
    <row r="47" spans="1:11" s="150" customFormat="1" ht="31.5" hidden="1" customHeight="1">
      <c r="A47" s="163"/>
      <c r="B47" s="180"/>
      <c r="C47" s="164" t="s">
        <v>1220</v>
      </c>
      <c r="D47" s="181" t="s">
        <v>493</v>
      </c>
      <c r="E47" s="156">
        <v>0.23</v>
      </c>
      <c r="F47" s="182">
        <v>18210</v>
      </c>
      <c r="G47" s="156">
        <f t="shared" si="3"/>
        <v>4188</v>
      </c>
      <c r="H47" s="157">
        <v>5122</v>
      </c>
      <c r="I47" s="157">
        <f t="shared" si="0"/>
        <v>9310</v>
      </c>
      <c r="J47" s="157">
        <f t="shared" si="1"/>
        <v>10055</v>
      </c>
      <c r="K47" s="183">
        <f t="shared" si="2"/>
        <v>0.44983888292158969</v>
      </c>
    </row>
    <row r="48" spans="1:11" s="150" customFormat="1" ht="31.5" hidden="1" customHeight="1">
      <c r="A48" s="163"/>
      <c r="B48" s="180"/>
      <c r="C48" s="164" t="s">
        <v>1221</v>
      </c>
      <c r="D48" s="181" t="s">
        <v>493</v>
      </c>
      <c r="E48" s="156">
        <v>0.22800000000000001</v>
      </c>
      <c r="F48" s="182">
        <v>18210</v>
      </c>
      <c r="G48" s="156">
        <f t="shared" si="3"/>
        <v>4152</v>
      </c>
      <c r="H48" s="157">
        <v>5080</v>
      </c>
      <c r="I48" s="157">
        <f t="shared" si="0"/>
        <v>9232</v>
      </c>
      <c r="J48" s="157">
        <f t="shared" si="1"/>
        <v>9971</v>
      </c>
      <c r="K48" s="183">
        <f t="shared" si="2"/>
        <v>0.44974003466204504</v>
      </c>
    </row>
    <row r="49" spans="1:11" s="150" customFormat="1" ht="27.6" customHeight="1">
      <c r="A49" s="163"/>
      <c r="B49" s="180" t="s">
        <v>1193</v>
      </c>
      <c r="C49" s="164" t="s">
        <v>1222</v>
      </c>
      <c r="D49" s="181" t="s">
        <v>493</v>
      </c>
      <c r="E49" s="156">
        <v>0.22600000000000001</v>
      </c>
      <c r="F49" s="182">
        <v>18210</v>
      </c>
      <c r="G49" s="156">
        <f t="shared" si="3"/>
        <v>4115</v>
      </c>
      <c r="H49" s="157">
        <v>5039</v>
      </c>
      <c r="I49" s="157">
        <f t="shared" si="0"/>
        <v>9154</v>
      </c>
      <c r="J49" s="157">
        <f t="shared" si="1"/>
        <v>9886</v>
      </c>
      <c r="K49" s="183">
        <f t="shared" si="2"/>
        <v>0.44953025999563034</v>
      </c>
    </row>
    <row r="50" spans="1:11" ht="31.5" hidden="1" customHeight="1">
      <c r="A50" s="159"/>
      <c r="B50" s="174"/>
      <c r="C50" s="160" t="s">
        <v>1223</v>
      </c>
      <c r="D50" s="167" t="s">
        <v>493</v>
      </c>
      <c r="E50" s="151">
        <v>0.224</v>
      </c>
      <c r="F50" s="176">
        <v>18210</v>
      </c>
      <c r="G50" s="151">
        <f t="shared" si="3"/>
        <v>4079</v>
      </c>
      <c r="H50" s="152">
        <v>4997</v>
      </c>
      <c r="I50" s="152">
        <f t="shared" si="0"/>
        <v>9076</v>
      </c>
      <c r="J50" s="152">
        <f t="shared" si="1"/>
        <v>9802</v>
      </c>
      <c r="K50" s="177">
        <f t="shared" si="2"/>
        <v>0.44942706037902158</v>
      </c>
    </row>
    <row r="51" spans="1:11" ht="31.5" hidden="1" customHeight="1">
      <c r="A51" s="159"/>
      <c r="B51" s="174"/>
      <c r="C51" s="160" t="s">
        <v>1224</v>
      </c>
      <c r="D51" s="167" t="s">
        <v>493</v>
      </c>
      <c r="E51" s="151">
        <v>0.223</v>
      </c>
      <c r="F51" s="176">
        <v>18210</v>
      </c>
      <c r="G51" s="151">
        <f t="shared" si="3"/>
        <v>4061</v>
      </c>
      <c r="H51" s="152">
        <v>4955</v>
      </c>
      <c r="I51" s="152">
        <f t="shared" si="0"/>
        <v>9016</v>
      </c>
      <c r="J51" s="152">
        <f t="shared" si="1"/>
        <v>9737</v>
      </c>
      <c r="K51" s="177">
        <f t="shared" si="2"/>
        <v>0.45042147293700091</v>
      </c>
    </row>
    <row r="52" spans="1:11" ht="31.5" hidden="1" customHeight="1">
      <c r="A52" s="159"/>
      <c r="B52" s="174"/>
      <c r="C52" s="160" t="s">
        <v>1225</v>
      </c>
      <c r="D52" s="167" t="s">
        <v>493</v>
      </c>
      <c r="E52" s="151">
        <v>0.221</v>
      </c>
      <c r="F52" s="176">
        <v>18210</v>
      </c>
      <c r="G52" s="151">
        <f t="shared" si="3"/>
        <v>4024</v>
      </c>
      <c r="H52" s="152">
        <v>4914</v>
      </c>
      <c r="I52" s="152">
        <f t="shared" si="0"/>
        <v>8938</v>
      </c>
      <c r="J52" s="152">
        <f t="shared" si="1"/>
        <v>9653</v>
      </c>
      <c r="K52" s="177">
        <f t="shared" si="2"/>
        <v>0.45021257552025062</v>
      </c>
    </row>
    <row r="53" spans="1:11" ht="31.5" customHeight="1">
      <c r="A53" s="159" t="s">
        <v>5</v>
      </c>
      <c r="B53" s="174">
        <v>115114.103896104</v>
      </c>
      <c r="C53" s="160" t="s">
        <v>1226</v>
      </c>
      <c r="D53" s="167" t="s">
        <v>493</v>
      </c>
      <c r="E53" s="151">
        <v>0.219</v>
      </c>
      <c r="F53" s="176">
        <v>18210</v>
      </c>
      <c r="G53" s="151">
        <f t="shared" si="3"/>
        <v>3988</v>
      </c>
      <c r="H53" s="152">
        <v>4872</v>
      </c>
      <c r="I53" s="152">
        <f t="shared" si="0"/>
        <v>8860</v>
      </c>
      <c r="J53" s="152">
        <f t="shared" si="1"/>
        <v>9569</v>
      </c>
      <c r="K53" s="177">
        <f t="shared" si="2"/>
        <v>0.45011286681715573</v>
      </c>
    </row>
    <row r="54" spans="1:11" ht="31.5" hidden="1" customHeight="1">
      <c r="A54" s="159"/>
      <c r="B54" s="174"/>
      <c r="C54" s="160" t="s">
        <v>1227</v>
      </c>
      <c r="D54" s="167" t="s">
        <v>493</v>
      </c>
      <c r="E54" s="151">
        <v>0.218</v>
      </c>
      <c r="F54" s="176">
        <v>18210</v>
      </c>
      <c r="G54" s="151">
        <f t="shared" si="3"/>
        <v>3970</v>
      </c>
      <c r="H54" s="152">
        <v>4842</v>
      </c>
      <c r="I54" s="152">
        <f t="shared" si="0"/>
        <v>8812</v>
      </c>
      <c r="J54" s="152">
        <f t="shared" si="1"/>
        <v>9517</v>
      </c>
      <c r="K54" s="177">
        <f t="shared" si="2"/>
        <v>0.45052201543349979</v>
      </c>
    </row>
    <row r="55" spans="1:11" ht="31.5" hidden="1" customHeight="1">
      <c r="A55" s="159"/>
      <c r="B55" s="174"/>
      <c r="C55" s="160" t="s">
        <v>1228</v>
      </c>
      <c r="D55" s="167" t="s">
        <v>493</v>
      </c>
      <c r="E55" s="151">
        <v>0.216</v>
      </c>
      <c r="F55" s="176">
        <v>18210</v>
      </c>
      <c r="G55" s="151">
        <f t="shared" si="3"/>
        <v>3933</v>
      </c>
      <c r="H55" s="152">
        <v>4812</v>
      </c>
      <c r="I55" s="152">
        <f t="shared" si="0"/>
        <v>8745</v>
      </c>
      <c r="J55" s="152">
        <f t="shared" si="1"/>
        <v>9445</v>
      </c>
      <c r="K55" s="177">
        <f t="shared" si="2"/>
        <v>0.44974271012006861</v>
      </c>
    </row>
    <row r="56" spans="1:11" ht="31.5" hidden="1" customHeight="1">
      <c r="A56" s="159"/>
      <c r="B56" s="184"/>
      <c r="C56" s="160" t="s">
        <v>1229</v>
      </c>
      <c r="D56" s="167" t="s">
        <v>493</v>
      </c>
      <c r="E56" s="151">
        <v>0.215</v>
      </c>
      <c r="F56" s="176">
        <v>18210</v>
      </c>
      <c r="G56" s="151">
        <f t="shared" si="3"/>
        <v>3915</v>
      </c>
      <c r="H56" s="152">
        <v>4782</v>
      </c>
      <c r="I56" s="152">
        <f t="shared" si="0"/>
        <v>8697</v>
      </c>
      <c r="J56" s="152">
        <f t="shared" si="1"/>
        <v>9393</v>
      </c>
      <c r="K56" s="177">
        <f t="shared" si="2"/>
        <v>0.45015522593997931</v>
      </c>
    </row>
    <row r="57" spans="1:11" ht="31.5" hidden="1" customHeight="1">
      <c r="A57" s="159"/>
      <c r="B57" s="174"/>
      <c r="C57" s="160" t="s">
        <v>1230</v>
      </c>
      <c r="D57" s="167" t="s">
        <v>493</v>
      </c>
      <c r="E57" s="151">
        <v>0.214</v>
      </c>
      <c r="F57" s="176">
        <v>18210</v>
      </c>
      <c r="G57" s="151">
        <f t="shared" si="3"/>
        <v>3897</v>
      </c>
      <c r="H57" s="152">
        <v>4752</v>
      </c>
      <c r="I57" s="152">
        <f t="shared" si="0"/>
        <v>8649</v>
      </c>
      <c r="J57" s="152">
        <f t="shared" si="1"/>
        <v>9341</v>
      </c>
      <c r="K57" s="177">
        <f t="shared" si="2"/>
        <v>0.45057232049947971</v>
      </c>
    </row>
    <row r="58" spans="1:11" ht="31.5" hidden="1" customHeight="1">
      <c r="A58" s="159"/>
      <c r="B58" s="174"/>
      <c r="C58" s="160" t="s">
        <v>1231</v>
      </c>
      <c r="D58" s="167" t="s">
        <v>493</v>
      </c>
      <c r="E58" s="151">
        <v>0.21199999999999999</v>
      </c>
      <c r="F58" s="176">
        <v>18210</v>
      </c>
      <c r="G58" s="151">
        <f t="shared" si="3"/>
        <v>3861</v>
      </c>
      <c r="H58" s="152">
        <v>4722</v>
      </c>
      <c r="I58" s="152">
        <f t="shared" si="0"/>
        <v>8583</v>
      </c>
      <c r="J58" s="152">
        <f t="shared" si="1"/>
        <v>9270</v>
      </c>
      <c r="K58" s="177">
        <f t="shared" si="2"/>
        <v>0.44984271233834322</v>
      </c>
    </row>
    <row r="59" spans="1:11" ht="31.5" hidden="1" customHeight="1">
      <c r="A59" s="159"/>
      <c r="B59" s="174"/>
      <c r="C59" s="160" t="s">
        <v>1232</v>
      </c>
      <c r="D59" s="167" t="s">
        <v>493</v>
      </c>
      <c r="E59" s="151">
        <v>0.21099999999999999</v>
      </c>
      <c r="F59" s="176">
        <v>18210</v>
      </c>
      <c r="G59" s="151">
        <f t="shared" si="3"/>
        <v>3842</v>
      </c>
      <c r="H59" s="152">
        <v>4692</v>
      </c>
      <c r="I59" s="152">
        <f t="shared" si="0"/>
        <v>8534</v>
      </c>
      <c r="J59" s="152">
        <f t="shared" si="1"/>
        <v>9217</v>
      </c>
      <c r="K59" s="177">
        <f t="shared" si="2"/>
        <v>0.45019920318725098</v>
      </c>
    </row>
    <row r="60" spans="1:11" ht="31.5" hidden="1" customHeight="1">
      <c r="A60" s="159"/>
      <c r="B60" s="174"/>
      <c r="C60" s="160" t="s">
        <v>1233</v>
      </c>
      <c r="D60" s="167" t="s">
        <v>493</v>
      </c>
      <c r="E60" s="151">
        <v>0.20899999999999999</v>
      </c>
      <c r="F60" s="176">
        <v>18210</v>
      </c>
      <c r="G60" s="151">
        <f t="shared" si="3"/>
        <v>3806</v>
      </c>
      <c r="H60" s="152">
        <v>4662</v>
      </c>
      <c r="I60" s="152">
        <f t="shared" si="0"/>
        <v>8468</v>
      </c>
      <c r="J60" s="152">
        <f t="shared" si="1"/>
        <v>9145</v>
      </c>
      <c r="K60" s="177">
        <f t="shared" si="2"/>
        <v>0.44945677846008503</v>
      </c>
    </row>
    <row r="61" spans="1:11" ht="31.5" hidden="1" customHeight="1">
      <c r="A61" s="159"/>
      <c r="B61" s="174" t="s">
        <v>1193</v>
      </c>
      <c r="C61" s="160" t="s">
        <v>1234</v>
      </c>
      <c r="D61" s="167" t="s">
        <v>493</v>
      </c>
      <c r="E61" s="151">
        <v>0.20799999999999999</v>
      </c>
      <c r="F61" s="176">
        <v>18210</v>
      </c>
      <c r="G61" s="151">
        <f t="shared" si="3"/>
        <v>3788</v>
      </c>
      <c r="H61" s="152">
        <v>4632</v>
      </c>
      <c r="I61" s="152">
        <f t="shared" si="0"/>
        <v>8420</v>
      </c>
      <c r="J61" s="152">
        <f t="shared" si="1"/>
        <v>9094</v>
      </c>
      <c r="K61" s="177">
        <f t="shared" si="2"/>
        <v>0.44988123515439432</v>
      </c>
    </row>
    <row r="62" spans="1:11" ht="31.5" hidden="1" customHeight="1">
      <c r="A62" s="159"/>
      <c r="B62" s="174"/>
      <c r="C62" s="160" t="s">
        <v>1235</v>
      </c>
      <c r="D62" s="167" t="s">
        <v>493</v>
      </c>
      <c r="E62" s="151">
        <v>0.20699999999999999</v>
      </c>
      <c r="F62" s="176">
        <v>18210</v>
      </c>
      <c r="G62" s="151">
        <f t="shared" si="3"/>
        <v>3769</v>
      </c>
      <c r="H62" s="152">
        <v>4602</v>
      </c>
      <c r="I62" s="152">
        <f t="shared" si="0"/>
        <v>8371</v>
      </c>
      <c r="J62" s="152">
        <f t="shared" si="1"/>
        <v>9041</v>
      </c>
      <c r="K62" s="177">
        <f t="shared" si="2"/>
        <v>0.45024489308326365</v>
      </c>
    </row>
    <row r="63" spans="1:11" ht="31.5" customHeight="1">
      <c r="A63" s="159" t="s">
        <v>5</v>
      </c>
      <c r="B63" s="174">
        <v>115114.948051948</v>
      </c>
      <c r="C63" s="160" t="s">
        <v>1236</v>
      </c>
      <c r="D63" s="167" t="s">
        <v>493</v>
      </c>
      <c r="E63" s="151">
        <v>0.20499999999999999</v>
      </c>
      <c r="F63" s="176">
        <v>18210</v>
      </c>
      <c r="G63" s="151">
        <f t="shared" si="3"/>
        <v>3733</v>
      </c>
      <c r="H63" s="152">
        <v>4572</v>
      </c>
      <c r="I63" s="152">
        <f t="shared" si="0"/>
        <v>8305</v>
      </c>
      <c r="J63" s="152">
        <f t="shared" si="1"/>
        <v>8969</v>
      </c>
      <c r="K63" s="177">
        <f t="shared" si="2"/>
        <v>0.44948826008428655</v>
      </c>
    </row>
    <row r="64" spans="1:11" ht="31.5" hidden="1" customHeight="1">
      <c r="A64" s="159"/>
      <c r="B64" s="174"/>
      <c r="C64" s="160" t="s">
        <v>1237</v>
      </c>
      <c r="D64" s="167" t="s">
        <v>493</v>
      </c>
      <c r="E64" s="151">
        <v>0.20399999999999999</v>
      </c>
      <c r="F64" s="176">
        <v>18210</v>
      </c>
      <c r="G64" s="151">
        <f t="shared" si="3"/>
        <v>3715</v>
      </c>
      <c r="H64" s="152">
        <v>4547</v>
      </c>
      <c r="I64" s="152">
        <f t="shared" si="0"/>
        <v>8262</v>
      </c>
      <c r="J64" s="152">
        <f t="shared" si="1"/>
        <v>8923</v>
      </c>
      <c r="K64" s="177">
        <f t="shared" si="2"/>
        <v>0.44964899540062941</v>
      </c>
    </row>
    <row r="65" spans="1:11" ht="31.5" hidden="1" customHeight="1">
      <c r="A65" s="159"/>
      <c r="B65" s="174"/>
      <c r="C65" s="160" t="s">
        <v>1238</v>
      </c>
      <c r="D65" s="167" t="s">
        <v>493</v>
      </c>
      <c r="E65" s="151">
        <v>0.20300000000000001</v>
      </c>
      <c r="F65" s="176">
        <v>18210</v>
      </c>
      <c r="G65" s="151">
        <f t="shared" si="3"/>
        <v>3697</v>
      </c>
      <c r="H65" s="152">
        <v>4522</v>
      </c>
      <c r="I65" s="152">
        <f t="shared" si="0"/>
        <v>8219</v>
      </c>
      <c r="J65" s="152">
        <f t="shared" si="1"/>
        <v>8877</v>
      </c>
      <c r="K65" s="177">
        <f t="shared" si="2"/>
        <v>0.44981141258060592</v>
      </c>
    </row>
    <row r="66" spans="1:11" ht="31.5" hidden="1" customHeight="1">
      <c r="A66" s="159"/>
      <c r="B66" s="174"/>
      <c r="C66" s="160" t="s">
        <v>1239</v>
      </c>
      <c r="D66" s="167" t="s">
        <v>493</v>
      </c>
      <c r="E66" s="151">
        <v>0.20200000000000001</v>
      </c>
      <c r="F66" s="176">
        <v>18210</v>
      </c>
      <c r="G66" s="151">
        <f t="shared" si="3"/>
        <v>3678</v>
      </c>
      <c r="H66" s="152">
        <v>4497</v>
      </c>
      <c r="I66" s="152">
        <f t="shared" si="0"/>
        <v>8175</v>
      </c>
      <c r="J66" s="152">
        <f t="shared" si="1"/>
        <v>8829</v>
      </c>
      <c r="K66" s="177">
        <f t="shared" si="2"/>
        <v>0.44990825688073394</v>
      </c>
    </row>
    <row r="67" spans="1:11" ht="31.5" hidden="1" customHeight="1">
      <c r="A67" s="159"/>
      <c r="B67" s="174"/>
      <c r="C67" s="160" t="s">
        <v>1240</v>
      </c>
      <c r="D67" s="167" t="s">
        <v>493</v>
      </c>
      <c r="E67" s="151">
        <v>0.20100000000000001</v>
      </c>
      <c r="F67" s="176">
        <v>18210</v>
      </c>
      <c r="G67" s="151">
        <f t="shared" si="3"/>
        <v>3660</v>
      </c>
      <c r="H67" s="152">
        <v>4472</v>
      </c>
      <c r="I67" s="152">
        <f t="shared" si="0"/>
        <v>8132</v>
      </c>
      <c r="J67" s="152">
        <f t="shared" si="1"/>
        <v>8783</v>
      </c>
      <c r="K67" s="177">
        <f t="shared" si="2"/>
        <v>0.4500737825873094</v>
      </c>
    </row>
    <row r="68" spans="1:11" ht="31.5" hidden="1" customHeight="1">
      <c r="A68" s="159"/>
      <c r="B68" s="184"/>
      <c r="C68" s="160" t="s">
        <v>1241</v>
      </c>
      <c r="D68" s="167" t="s">
        <v>493</v>
      </c>
      <c r="E68" s="151">
        <v>0.2</v>
      </c>
      <c r="F68" s="176">
        <v>18210</v>
      </c>
      <c r="G68" s="151">
        <f t="shared" si="3"/>
        <v>3642</v>
      </c>
      <c r="H68" s="152">
        <v>4447</v>
      </c>
      <c r="I68" s="152">
        <f t="shared" si="0"/>
        <v>8089</v>
      </c>
      <c r="J68" s="152">
        <f t="shared" si="1"/>
        <v>8736</v>
      </c>
      <c r="K68" s="177">
        <f t="shared" si="2"/>
        <v>0.45024106811719622</v>
      </c>
    </row>
    <row r="69" spans="1:11" ht="31.5" hidden="1" customHeight="1">
      <c r="A69" s="159"/>
      <c r="B69" s="174"/>
      <c r="C69" s="160" t="s">
        <v>1242</v>
      </c>
      <c r="D69" s="167" t="s">
        <v>493</v>
      </c>
      <c r="E69" s="151">
        <v>0.19900000000000001</v>
      </c>
      <c r="F69" s="176">
        <v>18210</v>
      </c>
      <c r="G69" s="151">
        <f t="shared" si="3"/>
        <v>3624</v>
      </c>
      <c r="H69" s="152">
        <v>4423</v>
      </c>
      <c r="I69" s="152">
        <f t="shared" si="0"/>
        <v>8047</v>
      </c>
      <c r="J69" s="152">
        <f t="shared" si="1"/>
        <v>8691</v>
      </c>
      <c r="K69" s="177">
        <f t="shared" si="2"/>
        <v>0.45035416925562322</v>
      </c>
    </row>
    <row r="70" spans="1:11" ht="31.5" hidden="1" customHeight="1">
      <c r="A70" s="159"/>
      <c r="B70" s="174"/>
      <c r="C70" s="160" t="s">
        <v>1243</v>
      </c>
      <c r="D70" s="167" t="s">
        <v>493</v>
      </c>
      <c r="E70" s="151">
        <v>0.19800000000000001</v>
      </c>
      <c r="F70" s="176">
        <v>18210</v>
      </c>
      <c r="G70" s="151">
        <f t="shared" si="3"/>
        <v>3606</v>
      </c>
      <c r="H70" s="152">
        <v>4398</v>
      </c>
      <c r="I70" s="152">
        <f t="shared" si="0"/>
        <v>8004</v>
      </c>
      <c r="J70" s="152">
        <f t="shared" si="1"/>
        <v>8644</v>
      </c>
      <c r="K70" s="177">
        <f t="shared" si="2"/>
        <v>0.45052473763118439</v>
      </c>
    </row>
    <row r="71" spans="1:11" ht="31.5" hidden="1" customHeight="1">
      <c r="A71" s="159"/>
      <c r="B71" s="174"/>
      <c r="C71" s="160" t="s">
        <v>1244</v>
      </c>
      <c r="D71" s="167" t="s">
        <v>493</v>
      </c>
      <c r="E71" s="151">
        <v>0.19600000000000001</v>
      </c>
      <c r="F71" s="176">
        <v>18210</v>
      </c>
      <c r="G71" s="151">
        <f t="shared" si="3"/>
        <v>3569</v>
      </c>
      <c r="H71" s="152">
        <v>4373</v>
      </c>
      <c r="I71" s="152">
        <f t="shared" si="0"/>
        <v>7942</v>
      </c>
      <c r="J71" s="152">
        <f t="shared" si="1"/>
        <v>8577</v>
      </c>
      <c r="K71" s="177">
        <f t="shared" si="2"/>
        <v>0.44938302694535381</v>
      </c>
    </row>
    <row r="72" spans="1:11" ht="31.5" hidden="1" customHeight="1">
      <c r="A72" s="159"/>
      <c r="B72" s="174"/>
      <c r="C72" s="160" t="s">
        <v>1245</v>
      </c>
      <c r="D72" s="167" t="s">
        <v>493</v>
      </c>
      <c r="E72" s="151">
        <v>0.19500000000000001</v>
      </c>
      <c r="F72" s="176">
        <v>18210</v>
      </c>
      <c r="G72" s="151">
        <f t="shared" si="3"/>
        <v>3551</v>
      </c>
      <c r="H72" s="152">
        <v>4348</v>
      </c>
      <c r="I72" s="152">
        <f t="shared" si="0"/>
        <v>7899</v>
      </c>
      <c r="J72" s="152">
        <f t="shared" si="1"/>
        <v>8531</v>
      </c>
      <c r="K72" s="177">
        <f t="shared" si="2"/>
        <v>0.44955057602228132</v>
      </c>
    </row>
    <row r="73" spans="1:11" ht="31.5" customHeight="1">
      <c r="A73" s="159" t="s">
        <v>5</v>
      </c>
      <c r="B73" s="174">
        <v>115115.79220779199</v>
      </c>
      <c r="C73" s="160" t="s">
        <v>1246</v>
      </c>
      <c r="D73" s="167" t="s">
        <v>493</v>
      </c>
      <c r="E73" s="151">
        <v>0.19400000000000001</v>
      </c>
      <c r="F73" s="176">
        <v>18210</v>
      </c>
      <c r="G73" s="151">
        <f t="shared" si="3"/>
        <v>3533</v>
      </c>
      <c r="H73" s="152">
        <v>4324</v>
      </c>
      <c r="I73" s="152">
        <f t="shared" ref="I73:I136" si="4">ROUND(G73+H73,0)</f>
        <v>7857</v>
      </c>
      <c r="J73" s="152">
        <f t="shared" si="1"/>
        <v>8486</v>
      </c>
      <c r="K73" s="177">
        <f t="shared" ref="K73:K136" si="5">+G73/I73</f>
        <v>0.44966272114038436</v>
      </c>
    </row>
    <row r="74" spans="1:11" ht="31.5" hidden="1" customHeight="1">
      <c r="A74" s="159"/>
      <c r="B74" s="174"/>
      <c r="C74" s="160" t="s">
        <v>1247</v>
      </c>
      <c r="D74" s="167" t="s">
        <v>493</v>
      </c>
      <c r="E74" s="151">
        <v>0.193</v>
      </c>
      <c r="F74" s="176">
        <v>18210</v>
      </c>
      <c r="G74" s="151">
        <f t="shared" si="3"/>
        <v>3515</v>
      </c>
      <c r="H74" s="152">
        <v>4304</v>
      </c>
      <c r="I74" s="152">
        <f t="shared" si="4"/>
        <v>7819</v>
      </c>
      <c r="J74" s="152">
        <f t="shared" ref="J74:J137" si="6">ROUND(I74+I74*8%,0)</f>
        <v>8445</v>
      </c>
      <c r="K74" s="177">
        <f t="shared" si="5"/>
        <v>0.44954597774651489</v>
      </c>
    </row>
    <row r="75" spans="1:11" ht="31.5" hidden="1" customHeight="1">
      <c r="A75" s="159"/>
      <c r="B75" s="174"/>
      <c r="C75" s="160" t="s">
        <v>1248</v>
      </c>
      <c r="D75" s="167" t="s">
        <v>493</v>
      </c>
      <c r="E75" s="151">
        <v>0.193</v>
      </c>
      <c r="F75" s="176">
        <v>18210</v>
      </c>
      <c r="G75" s="151">
        <f t="shared" si="3"/>
        <v>3515</v>
      </c>
      <c r="H75" s="152">
        <v>4286</v>
      </c>
      <c r="I75" s="152">
        <f t="shared" si="4"/>
        <v>7801</v>
      </c>
      <c r="J75" s="152">
        <f t="shared" si="6"/>
        <v>8425</v>
      </c>
      <c r="K75" s="177">
        <f t="shared" si="5"/>
        <v>0.45058325855659531</v>
      </c>
    </row>
    <row r="76" spans="1:11" ht="31.5" hidden="1" customHeight="1">
      <c r="A76" s="159"/>
      <c r="B76" s="174"/>
      <c r="C76" s="160" t="s">
        <v>1249</v>
      </c>
      <c r="D76" s="167" t="s">
        <v>493</v>
      </c>
      <c r="E76" s="151">
        <v>0.192</v>
      </c>
      <c r="F76" s="176">
        <v>18210</v>
      </c>
      <c r="G76" s="151">
        <f t="shared" ref="G76:G139" si="7">ROUND(E76*F76,0)</f>
        <v>3496</v>
      </c>
      <c r="H76" s="152">
        <v>4267</v>
      </c>
      <c r="I76" s="152">
        <f t="shared" si="4"/>
        <v>7763</v>
      </c>
      <c r="J76" s="152">
        <f t="shared" si="6"/>
        <v>8384</v>
      </c>
      <c r="K76" s="177">
        <f t="shared" si="5"/>
        <v>0.45034136287517712</v>
      </c>
    </row>
    <row r="77" spans="1:11" ht="31.5" hidden="1" customHeight="1">
      <c r="A77" s="159"/>
      <c r="B77" s="174"/>
      <c r="C77" s="160" t="s">
        <v>1250</v>
      </c>
      <c r="D77" s="167" t="s">
        <v>493</v>
      </c>
      <c r="E77" s="151">
        <v>0.191</v>
      </c>
      <c r="F77" s="176">
        <v>18210</v>
      </c>
      <c r="G77" s="151">
        <f t="shared" si="7"/>
        <v>3478</v>
      </c>
      <c r="H77" s="152">
        <v>4248</v>
      </c>
      <c r="I77" s="152">
        <f t="shared" si="4"/>
        <v>7726</v>
      </c>
      <c r="J77" s="152">
        <f t="shared" si="6"/>
        <v>8344</v>
      </c>
      <c r="K77" s="177">
        <f t="shared" si="5"/>
        <v>0.45016826300802487</v>
      </c>
    </row>
    <row r="78" spans="1:11" ht="31.5" hidden="1" customHeight="1">
      <c r="A78" s="159"/>
      <c r="B78" s="174"/>
      <c r="C78" s="160" t="s">
        <v>1251</v>
      </c>
      <c r="D78" s="167" t="s">
        <v>493</v>
      </c>
      <c r="E78" s="151">
        <v>0.19</v>
      </c>
      <c r="F78" s="176">
        <v>18210</v>
      </c>
      <c r="G78" s="151">
        <f t="shared" si="7"/>
        <v>3460</v>
      </c>
      <c r="H78" s="152">
        <v>4229</v>
      </c>
      <c r="I78" s="152">
        <f t="shared" si="4"/>
        <v>7689</v>
      </c>
      <c r="J78" s="152">
        <f t="shared" si="6"/>
        <v>8304</v>
      </c>
      <c r="K78" s="177">
        <f t="shared" si="5"/>
        <v>0.44999349720379761</v>
      </c>
    </row>
    <row r="79" spans="1:11" ht="31.5" hidden="1" customHeight="1">
      <c r="A79" s="159"/>
      <c r="B79" s="174"/>
      <c r="C79" s="160" t="s">
        <v>1252</v>
      </c>
      <c r="D79" s="167" t="s">
        <v>493</v>
      </c>
      <c r="E79" s="151">
        <v>0.189</v>
      </c>
      <c r="F79" s="176">
        <v>18210</v>
      </c>
      <c r="G79" s="151">
        <f t="shared" si="7"/>
        <v>3442</v>
      </c>
      <c r="H79" s="152">
        <v>4210</v>
      </c>
      <c r="I79" s="152">
        <f t="shared" si="4"/>
        <v>7652</v>
      </c>
      <c r="J79" s="152">
        <f t="shared" si="6"/>
        <v>8264</v>
      </c>
      <c r="K79" s="177">
        <f t="shared" si="5"/>
        <v>0.44981704129639311</v>
      </c>
    </row>
    <row r="80" spans="1:11" ht="31.5" hidden="1" customHeight="1">
      <c r="A80" s="159"/>
      <c r="B80" s="174"/>
      <c r="C80" s="160" t="s">
        <v>1253</v>
      </c>
      <c r="D80" s="167" t="s">
        <v>493</v>
      </c>
      <c r="E80" s="151">
        <v>0.188</v>
      </c>
      <c r="F80" s="176">
        <v>18210</v>
      </c>
      <c r="G80" s="151">
        <f t="shared" si="7"/>
        <v>3423</v>
      </c>
      <c r="H80" s="152">
        <v>4191</v>
      </c>
      <c r="I80" s="152">
        <f t="shared" si="4"/>
        <v>7614</v>
      </c>
      <c r="J80" s="152">
        <f t="shared" si="6"/>
        <v>8223</v>
      </c>
      <c r="K80" s="177">
        <f t="shared" si="5"/>
        <v>0.44956658786446019</v>
      </c>
    </row>
    <row r="81" spans="1:11" ht="31.5" hidden="1" customHeight="1">
      <c r="A81" s="159"/>
      <c r="B81" s="174"/>
      <c r="C81" s="160" t="s">
        <v>1254</v>
      </c>
      <c r="D81" s="167" t="s">
        <v>493</v>
      </c>
      <c r="E81" s="151">
        <v>0.187</v>
      </c>
      <c r="F81" s="176">
        <v>18210</v>
      </c>
      <c r="G81" s="151">
        <f t="shared" si="7"/>
        <v>3405</v>
      </c>
      <c r="H81" s="152">
        <v>4172</v>
      </c>
      <c r="I81" s="152">
        <f t="shared" si="4"/>
        <v>7577</v>
      </c>
      <c r="J81" s="152">
        <f t="shared" si="6"/>
        <v>8183</v>
      </c>
      <c r="K81" s="177">
        <f t="shared" si="5"/>
        <v>0.44938630064669394</v>
      </c>
    </row>
    <row r="82" spans="1:11" ht="31.5" hidden="1" customHeight="1">
      <c r="A82" s="159"/>
      <c r="B82" s="174"/>
      <c r="C82" s="160" t="s">
        <v>1255</v>
      </c>
      <c r="D82" s="167" t="s">
        <v>493</v>
      </c>
      <c r="E82" s="151">
        <v>0.187</v>
      </c>
      <c r="F82" s="176">
        <v>18210</v>
      </c>
      <c r="G82" s="151">
        <f t="shared" si="7"/>
        <v>3405</v>
      </c>
      <c r="H82" s="152">
        <v>4153</v>
      </c>
      <c r="I82" s="152">
        <f t="shared" si="4"/>
        <v>7558</v>
      </c>
      <c r="J82" s="152">
        <f t="shared" si="6"/>
        <v>8163</v>
      </c>
      <c r="K82" s="177">
        <f t="shared" si="5"/>
        <v>0.4505160095263297</v>
      </c>
    </row>
    <row r="83" spans="1:11" ht="31.5" customHeight="1">
      <c r="A83" s="159" t="s">
        <v>5</v>
      </c>
      <c r="B83" s="174">
        <v>115116.636363636</v>
      </c>
      <c r="C83" s="160" t="s">
        <v>1256</v>
      </c>
      <c r="D83" s="167" t="s">
        <v>493</v>
      </c>
      <c r="E83" s="151">
        <v>0.186</v>
      </c>
      <c r="F83" s="176">
        <v>18210</v>
      </c>
      <c r="G83" s="151">
        <f t="shared" si="7"/>
        <v>3387</v>
      </c>
      <c r="H83" s="152">
        <v>4134</v>
      </c>
      <c r="I83" s="152">
        <f t="shared" si="4"/>
        <v>7521</v>
      </c>
      <c r="J83" s="152">
        <f t="shared" si="6"/>
        <v>8123</v>
      </c>
      <c r="K83" s="177">
        <f t="shared" si="5"/>
        <v>0.45033905065815716</v>
      </c>
    </row>
    <row r="84" spans="1:11" ht="31.5" hidden="1" customHeight="1">
      <c r="A84" s="159"/>
      <c r="B84" s="174"/>
      <c r="C84" s="160" t="s">
        <v>1257</v>
      </c>
      <c r="D84" s="167" t="s">
        <v>493</v>
      </c>
      <c r="E84" s="151">
        <v>0.185</v>
      </c>
      <c r="F84" s="176">
        <v>18210</v>
      </c>
      <c r="G84" s="151">
        <f t="shared" si="7"/>
        <v>3369</v>
      </c>
      <c r="H84" s="152">
        <v>4118</v>
      </c>
      <c r="I84" s="152">
        <f t="shared" si="4"/>
        <v>7487</v>
      </c>
      <c r="J84" s="152">
        <f t="shared" si="6"/>
        <v>8086</v>
      </c>
      <c r="K84" s="177">
        <f t="shared" si="5"/>
        <v>0.4499799652731401</v>
      </c>
    </row>
    <row r="85" spans="1:11" ht="31.5" hidden="1" customHeight="1">
      <c r="A85" s="159"/>
      <c r="B85" s="174"/>
      <c r="C85" s="160" t="s">
        <v>1258</v>
      </c>
      <c r="D85" s="167" t="s">
        <v>493</v>
      </c>
      <c r="E85" s="151">
        <v>0.184</v>
      </c>
      <c r="F85" s="176">
        <v>18210</v>
      </c>
      <c r="G85" s="151">
        <f t="shared" si="7"/>
        <v>3351</v>
      </c>
      <c r="H85" s="152">
        <v>4102</v>
      </c>
      <c r="I85" s="152">
        <f t="shared" si="4"/>
        <v>7453</v>
      </c>
      <c r="J85" s="152">
        <f t="shared" si="6"/>
        <v>8049</v>
      </c>
      <c r="K85" s="177">
        <f t="shared" si="5"/>
        <v>0.44961760364953712</v>
      </c>
    </row>
    <row r="86" spans="1:11" ht="31.5" hidden="1" customHeight="1">
      <c r="A86" s="159"/>
      <c r="B86" s="174"/>
      <c r="C86" s="160" t="s">
        <v>1259</v>
      </c>
      <c r="D86" s="167" t="s">
        <v>493</v>
      </c>
      <c r="E86" s="151">
        <v>0.184</v>
      </c>
      <c r="F86" s="176">
        <v>18210</v>
      </c>
      <c r="G86" s="151">
        <f t="shared" si="7"/>
        <v>3351</v>
      </c>
      <c r="H86" s="152">
        <v>4086</v>
      </c>
      <c r="I86" s="152">
        <f t="shared" si="4"/>
        <v>7437</v>
      </c>
      <c r="J86" s="152">
        <f t="shared" si="6"/>
        <v>8032</v>
      </c>
      <c r="K86" s="177">
        <f t="shared" si="5"/>
        <v>0.45058491327148043</v>
      </c>
    </row>
    <row r="87" spans="1:11" ht="31.5" hidden="1" customHeight="1">
      <c r="A87" s="159"/>
      <c r="B87" s="174"/>
      <c r="C87" s="160" t="s">
        <v>1260</v>
      </c>
      <c r="D87" s="167" t="s">
        <v>493</v>
      </c>
      <c r="E87" s="151">
        <v>0.183</v>
      </c>
      <c r="F87" s="176">
        <v>18210</v>
      </c>
      <c r="G87" s="151">
        <f t="shared" si="7"/>
        <v>3332</v>
      </c>
      <c r="H87" s="152">
        <v>4070</v>
      </c>
      <c r="I87" s="152">
        <f t="shared" si="4"/>
        <v>7402</v>
      </c>
      <c r="J87" s="152">
        <f t="shared" si="6"/>
        <v>7994</v>
      </c>
      <c r="K87" s="177">
        <f t="shared" si="5"/>
        <v>0.45014860848419347</v>
      </c>
    </row>
    <row r="88" spans="1:11" ht="31.5" hidden="1" customHeight="1">
      <c r="A88" s="159"/>
      <c r="B88" s="174"/>
      <c r="C88" s="160" t="s">
        <v>1261</v>
      </c>
      <c r="D88" s="167" t="s">
        <v>493</v>
      </c>
      <c r="E88" s="151">
        <v>0.182</v>
      </c>
      <c r="F88" s="176">
        <v>18210</v>
      </c>
      <c r="G88" s="151">
        <f t="shared" si="7"/>
        <v>3314</v>
      </c>
      <c r="H88" s="152">
        <v>4054</v>
      </c>
      <c r="I88" s="152">
        <f t="shared" si="4"/>
        <v>7368</v>
      </c>
      <c r="J88" s="152">
        <f t="shared" si="6"/>
        <v>7957</v>
      </c>
      <c r="K88" s="177">
        <f t="shared" si="5"/>
        <v>0.44978284473398478</v>
      </c>
    </row>
    <row r="89" spans="1:11" ht="31.5" hidden="1" customHeight="1">
      <c r="A89" s="159"/>
      <c r="B89" s="174"/>
      <c r="C89" s="160" t="s">
        <v>1262</v>
      </c>
      <c r="D89" s="167" t="s">
        <v>493</v>
      </c>
      <c r="E89" s="151">
        <v>0.18099999999999999</v>
      </c>
      <c r="F89" s="176">
        <v>18210</v>
      </c>
      <c r="G89" s="151">
        <f t="shared" si="7"/>
        <v>3296</v>
      </c>
      <c r="H89" s="152">
        <v>4038</v>
      </c>
      <c r="I89" s="152">
        <f t="shared" si="4"/>
        <v>7334</v>
      </c>
      <c r="J89" s="152">
        <f t="shared" si="6"/>
        <v>7921</v>
      </c>
      <c r="K89" s="177">
        <f t="shared" si="5"/>
        <v>0.44941368966457595</v>
      </c>
    </row>
    <row r="90" spans="1:11" ht="31.5" hidden="1" customHeight="1">
      <c r="A90" s="159"/>
      <c r="B90" s="174"/>
      <c r="C90" s="160" t="s">
        <v>1263</v>
      </c>
      <c r="D90" s="167" t="s">
        <v>493</v>
      </c>
      <c r="E90" s="151">
        <v>0.18099999999999999</v>
      </c>
      <c r="F90" s="176">
        <v>18210</v>
      </c>
      <c r="G90" s="151">
        <f t="shared" si="7"/>
        <v>3296</v>
      </c>
      <c r="H90" s="152">
        <v>4022</v>
      </c>
      <c r="I90" s="152">
        <f t="shared" si="4"/>
        <v>7318</v>
      </c>
      <c r="J90" s="152">
        <f t="shared" si="6"/>
        <v>7903</v>
      </c>
      <c r="K90" s="177">
        <f t="shared" si="5"/>
        <v>0.45039628313746927</v>
      </c>
    </row>
    <row r="91" spans="1:11" ht="31.5" hidden="1" customHeight="1">
      <c r="A91" s="159"/>
      <c r="B91" s="174"/>
      <c r="C91" s="160" t="s">
        <v>1264</v>
      </c>
      <c r="D91" s="167" t="s">
        <v>493</v>
      </c>
      <c r="E91" s="151">
        <v>0.18</v>
      </c>
      <c r="F91" s="176">
        <v>18210</v>
      </c>
      <c r="G91" s="151">
        <f t="shared" si="7"/>
        <v>3278</v>
      </c>
      <c r="H91" s="152">
        <v>4006</v>
      </c>
      <c r="I91" s="152">
        <f t="shared" si="4"/>
        <v>7284</v>
      </c>
      <c r="J91" s="152">
        <f t="shared" si="6"/>
        <v>7867</v>
      </c>
      <c r="K91" s="177">
        <f t="shared" si="5"/>
        <v>0.45002745744096651</v>
      </c>
    </row>
    <row r="92" spans="1:11" ht="31.5" hidden="1" customHeight="1">
      <c r="A92" s="159"/>
      <c r="B92" s="174"/>
      <c r="C92" s="160" t="s">
        <v>1265</v>
      </c>
      <c r="D92" s="167" t="s">
        <v>493</v>
      </c>
      <c r="E92" s="151">
        <v>0.17899999999999999</v>
      </c>
      <c r="F92" s="176">
        <v>18210</v>
      </c>
      <c r="G92" s="151">
        <f t="shared" si="7"/>
        <v>3260</v>
      </c>
      <c r="H92" s="152">
        <v>3990</v>
      </c>
      <c r="I92" s="152">
        <f t="shared" si="4"/>
        <v>7250</v>
      </c>
      <c r="J92" s="152">
        <f t="shared" si="6"/>
        <v>7830</v>
      </c>
      <c r="K92" s="177">
        <f t="shared" si="5"/>
        <v>0.4496551724137931</v>
      </c>
    </row>
    <row r="93" spans="1:11" ht="31.5" customHeight="1">
      <c r="A93" s="159" t="s">
        <v>5</v>
      </c>
      <c r="B93" s="174">
        <v>115117.895678092</v>
      </c>
      <c r="C93" s="160" t="s">
        <v>1266</v>
      </c>
      <c r="D93" s="167" t="s">
        <v>493</v>
      </c>
      <c r="E93" s="151">
        <v>0.17899999999999999</v>
      </c>
      <c r="F93" s="176">
        <v>18210</v>
      </c>
      <c r="G93" s="151">
        <f t="shared" si="7"/>
        <v>3260</v>
      </c>
      <c r="H93" s="152">
        <v>3974</v>
      </c>
      <c r="I93" s="152">
        <f t="shared" si="4"/>
        <v>7234</v>
      </c>
      <c r="J93" s="152">
        <f t="shared" si="6"/>
        <v>7813</v>
      </c>
      <c r="K93" s="177">
        <f t="shared" si="5"/>
        <v>0.45064970970417473</v>
      </c>
    </row>
    <row r="94" spans="1:11" ht="31.5" hidden="1" customHeight="1">
      <c r="A94" s="159"/>
      <c r="B94" s="174"/>
      <c r="C94" s="160" t="s">
        <v>1267</v>
      </c>
      <c r="D94" s="167" t="s">
        <v>493</v>
      </c>
      <c r="E94" s="151">
        <v>0.18</v>
      </c>
      <c r="F94" s="176">
        <v>18210</v>
      </c>
      <c r="G94" s="151">
        <f t="shared" si="7"/>
        <v>3278</v>
      </c>
      <c r="H94" s="152">
        <v>4000</v>
      </c>
      <c r="I94" s="152">
        <f t="shared" si="4"/>
        <v>7278</v>
      </c>
      <c r="J94" s="152">
        <f t="shared" si="6"/>
        <v>7860</v>
      </c>
      <c r="K94" s="177">
        <f t="shared" si="5"/>
        <v>0.45039846111569115</v>
      </c>
    </row>
    <row r="95" spans="1:11" ht="31.5" hidden="1" customHeight="1">
      <c r="A95" s="159"/>
      <c r="B95" s="174"/>
      <c r="C95" s="160" t="s">
        <v>1268</v>
      </c>
      <c r="D95" s="167" t="s">
        <v>493</v>
      </c>
      <c r="E95" s="151">
        <v>0.17899999999999999</v>
      </c>
      <c r="F95" s="176">
        <v>18210</v>
      </c>
      <c r="G95" s="151">
        <f t="shared" si="7"/>
        <v>3260</v>
      </c>
      <c r="H95" s="152">
        <v>3986</v>
      </c>
      <c r="I95" s="152">
        <f t="shared" si="4"/>
        <v>7246</v>
      </c>
      <c r="J95" s="152">
        <f t="shared" si="6"/>
        <v>7826</v>
      </c>
      <c r="K95" s="177">
        <f t="shared" si="5"/>
        <v>0.44990339497653881</v>
      </c>
    </row>
    <row r="96" spans="1:11" ht="31.5" hidden="1" customHeight="1">
      <c r="A96" s="159"/>
      <c r="B96" s="174"/>
      <c r="C96" s="160" t="s">
        <v>1269</v>
      </c>
      <c r="D96" s="167" t="s">
        <v>493</v>
      </c>
      <c r="E96" s="151">
        <v>0.17799999999999999</v>
      </c>
      <c r="F96" s="176">
        <v>18210</v>
      </c>
      <c r="G96" s="151">
        <f t="shared" si="7"/>
        <v>3241</v>
      </c>
      <c r="H96" s="152">
        <v>3972</v>
      </c>
      <c r="I96" s="152">
        <f t="shared" si="4"/>
        <v>7213</v>
      </c>
      <c r="J96" s="152">
        <f t="shared" si="6"/>
        <v>7790</v>
      </c>
      <c r="K96" s="177">
        <f t="shared" si="5"/>
        <v>0.44932760293913765</v>
      </c>
    </row>
    <row r="97" spans="1:11" ht="31.5" hidden="1" customHeight="1">
      <c r="A97" s="159"/>
      <c r="B97" s="174"/>
      <c r="C97" s="160" t="s">
        <v>1270</v>
      </c>
      <c r="D97" s="167" t="s">
        <v>493</v>
      </c>
      <c r="E97" s="151">
        <v>0.17799999999999999</v>
      </c>
      <c r="F97" s="176">
        <v>18210</v>
      </c>
      <c r="G97" s="151">
        <f t="shared" si="7"/>
        <v>3241</v>
      </c>
      <c r="H97" s="152">
        <v>3957</v>
      </c>
      <c r="I97" s="152">
        <f t="shared" si="4"/>
        <v>7198</v>
      </c>
      <c r="J97" s="152">
        <f t="shared" si="6"/>
        <v>7774</v>
      </c>
      <c r="K97" s="177">
        <f t="shared" si="5"/>
        <v>0.45026396221172549</v>
      </c>
    </row>
    <row r="98" spans="1:11" ht="31.5" hidden="1" customHeight="1">
      <c r="A98" s="159"/>
      <c r="B98" s="174"/>
      <c r="C98" s="160" t="s">
        <v>1271</v>
      </c>
      <c r="D98" s="167" t="s">
        <v>493</v>
      </c>
      <c r="E98" s="151">
        <v>0.17699999999999999</v>
      </c>
      <c r="F98" s="176">
        <v>18210</v>
      </c>
      <c r="G98" s="151">
        <f t="shared" si="7"/>
        <v>3223</v>
      </c>
      <c r="H98" s="152">
        <v>3943</v>
      </c>
      <c r="I98" s="152">
        <f t="shared" si="4"/>
        <v>7166</v>
      </c>
      <c r="J98" s="152">
        <f t="shared" si="6"/>
        <v>7739</v>
      </c>
      <c r="K98" s="177">
        <f t="shared" si="5"/>
        <v>0.44976276862963999</v>
      </c>
    </row>
    <row r="99" spans="1:11" ht="31.5" hidden="1" customHeight="1">
      <c r="A99" s="159"/>
      <c r="B99" s="174"/>
      <c r="C99" s="160" t="s">
        <v>1272</v>
      </c>
      <c r="D99" s="167" t="s">
        <v>493</v>
      </c>
      <c r="E99" s="151">
        <v>0.17699999999999999</v>
      </c>
      <c r="F99" s="176">
        <v>18210</v>
      </c>
      <c r="G99" s="151">
        <f t="shared" si="7"/>
        <v>3223</v>
      </c>
      <c r="H99" s="152">
        <v>3929</v>
      </c>
      <c r="I99" s="152">
        <f t="shared" si="4"/>
        <v>7152</v>
      </c>
      <c r="J99" s="152">
        <f t="shared" si="6"/>
        <v>7724</v>
      </c>
      <c r="K99" s="177">
        <f t="shared" si="5"/>
        <v>0.45064317673378074</v>
      </c>
    </row>
    <row r="100" spans="1:11" ht="31.5" hidden="1" customHeight="1">
      <c r="A100" s="159"/>
      <c r="B100" s="174"/>
      <c r="C100" s="160" t="s">
        <v>1273</v>
      </c>
      <c r="D100" s="167" t="s">
        <v>493</v>
      </c>
      <c r="E100" s="151">
        <v>0.17599999999999999</v>
      </c>
      <c r="F100" s="176">
        <v>18210</v>
      </c>
      <c r="G100" s="151">
        <f t="shared" si="7"/>
        <v>3205</v>
      </c>
      <c r="H100" s="152">
        <v>3915</v>
      </c>
      <c r="I100" s="152">
        <f t="shared" si="4"/>
        <v>7120</v>
      </c>
      <c r="J100" s="152">
        <f t="shared" si="6"/>
        <v>7690</v>
      </c>
      <c r="K100" s="177">
        <f t="shared" si="5"/>
        <v>0.45014044943820225</v>
      </c>
    </row>
    <row r="101" spans="1:11" ht="31.5" hidden="1" customHeight="1">
      <c r="A101" s="159"/>
      <c r="B101" s="174"/>
      <c r="C101" s="160" t="s">
        <v>1274</v>
      </c>
      <c r="D101" s="167" t="s">
        <v>493</v>
      </c>
      <c r="E101" s="151">
        <v>0.17499999999999999</v>
      </c>
      <c r="F101" s="176">
        <v>18210</v>
      </c>
      <c r="G101" s="151">
        <f t="shared" si="7"/>
        <v>3187</v>
      </c>
      <c r="H101" s="152">
        <v>3901</v>
      </c>
      <c r="I101" s="152">
        <f t="shared" si="4"/>
        <v>7088</v>
      </c>
      <c r="J101" s="152">
        <f t="shared" si="6"/>
        <v>7655</v>
      </c>
      <c r="K101" s="177">
        <f t="shared" si="5"/>
        <v>0.44963318284424381</v>
      </c>
    </row>
    <row r="102" spans="1:11" ht="31.5" hidden="1" customHeight="1">
      <c r="A102" s="159"/>
      <c r="B102" s="174"/>
      <c r="C102" s="160" t="s">
        <v>1275</v>
      </c>
      <c r="D102" s="167" t="s">
        <v>493</v>
      </c>
      <c r="E102" s="151">
        <v>0.17499999999999999</v>
      </c>
      <c r="F102" s="176">
        <v>18210</v>
      </c>
      <c r="G102" s="151">
        <f t="shared" si="7"/>
        <v>3187</v>
      </c>
      <c r="H102" s="152">
        <v>3887</v>
      </c>
      <c r="I102" s="152">
        <f t="shared" si="4"/>
        <v>7074</v>
      </c>
      <c r="J102" s="152">
        <f t="shared" si="6"/>
        <v>7640</v>
      </c>
      <c r="K102" s="177">
        <f t="shared" si="5"/>
        <v>0.45052304212609556</v>
      </c>
    </row>
    <row r="103" spans="1:11" ht="31.5" customHeight="1">
      <c r="A103" s="159" t="s">
        <v>5</v>
      </c>
      <c r="B103" s="174">
        <v>115118.947413243</v>
      </c>
      <c r="C103" s="160" t="s">
        <v>1276</v>
      </c>
      <c r="D103" s="167" t="s">
        <v>493</v>
      </c>
      <c r="E103" s="151">
        <v>0.17100000000000001</v>
      </c>
      <c r="F103" s="176">
        <v>18210</v>
      </c>
      <c r="G103" s="151">
        <f t="shared" si="7"/>
        <v>3114</v>
      </c>
      <c r="H103" s="152">
        <v>3814</v>
      </c>
      <c r="I103" s="152">
        <f t="shared" si="4"/>
        <v>6928</v>
      </c>
      <c r="J103" s="152">
        <f t="shared" si="6"/>
        <v>7482</v>
      </c>
      <c r="K103" s="177">
        <f t="shared" si="5"/>
        <v>0.44948036951501152</v>
      </c>
    </row>
    <row r="104" spans="1:11" ht="31.5" hidden="1" customHeight="1">
      <c r="A104" s="159"/>
      <c r="B104" s="174"/>
      <c r="C104" s="160" t="s">
        <v>1277</v>
      </c>
      <c r="D104" s="167" t="s">
        <v>493</v>
      </c>
      <c r="E104" s="151">
        <v>0.17100000000000001</v>
      </c>
      <c r="F104" s="176">
        <v>18210</v>
      </c>
      <c r="G104" s="151">
        <f t="shared" si="7"/>
        <v>3114</v>
      </c>
      <c r="H104" s="152">
        <v>3802</v>
      </c>
      <c r="I104" s="152">
        <f t="shared" si="4"/>
        <v>6916</v>
      </c>
      <c r="J104" s="152">
        <f t="shared" si="6"/>
        <v>7469</v>
      </c>
      <c r="K104" s="177">
        <f t="shared" si="5"/>
        <v>0.45026026604973973</v>
      </c>
    </row>
    <row r="105" spans="1:11" ht="31.5" hidden="1" customHeight="1">
      <c r="A105" s="159"/>
      <c r="B105" s="174"/>
      <c r="C105" s="160" t="s">
        <v>1278</v>
      </c>
      <c r="D105" s="167" t="s">
        <v>493</v>
      </c>
      <c r="E105" s="151">
        <v>0.17</v>
      </c>
      <c r="F105" s="176">
        <v>18210</v>
      </c>
      <c r="G105" s="151">
        <f t="shared" si="7"/>
        <v>3096</v>
      </c>
      <c r="H105" s="152">
        <v>3789</v>
      </c>
      <c r="I105" s="152">
        <f t="shared" si="4"/>
        <v>6885</v>
      </c>
      <c r="J105" s="152">
        <f t="shared" si="6"/>
        <v>7436</v>
      </c>
      <c r="K105" s="177">
        <f t="shared" si="5"/>
        <v>0.4496732026143791</v>
      </c>
    </row>
    <row r="106" spans="1:11" ht="31.5" hidden="1" customHeight="1">
      <c r="A106" s="159"/>
      <c r="B106" s="174"/>
      <c r="C106" s="160" t="s">
        <v>1279</v>
      </c>
      <c r="D106" s="167" t="s">
        <v>493</v>
      </c>
      <c r="E106" s="151">
        <v>0.17</v>
      </c>
      <c r="F106" s="176">
        <v>18210</v>
      </c>
      <c r="G106" s="151">
        <f t="shared" si="7"/>
        <v>3096</v>
      </c>
      <c r="H106" s="152">
        <v>3776</v>
      </c>
      <c r="I106" s="152">
        <f t="shared" si="4"/>
        <v>6872</v>
      </c>
      <c r="J106" s="152">
        <f t="shared" si="6"/>
        <v>7422</v>
      </c>
      <c r="K106" s="177">
        <f t="shared" si="5"/>
        <v>0.45052386495925495</v>
      </c>
    </row>
    <row r="107" spans="1:11" ht="31.5" hidden="1" customHeight="1">
      <c r="A107" s="159"/>
      <c r="B107" s="174"/>
      <c r="C107" s="160" t="s">
        <v>1280</v>
      </c>
      <c r="D107" s="167" t="s">
        <v>493</v>
      </c>
      <c r="E107" s="151">
        <v>0.16900000000000001</v>
      </c>
      <c r="F107" s="176">
        <v>18210</v>
      </c>
      <c r="G107" s="151">
        <f t="shared" si="7"/>
        <v>3077</v>
      </c>
      <c r="H107" s="152">
        <v>3763</v>
      </c>
      <c r="I107" s="152">
        <f t="shared" si="4"/>
        <v>6840</v>
      </c>
      <c r="J107" s="152">
        <f t="shared" si="6"/>
        <v>7387</v>
      </c>
      <c r="K107" s="177">
        <f t="shared" si="5"/>
        <v>0.44985380116959062</v>
      </c>
    </row>
    <row r="108" spans="1:11" ht="31.5" hidden="1" customHeight="1">
      <c r="A108" s="159"/>
      <c r="B108" s="174"/>
      <c r="C108" s="160" t="s">
        <v>1281</v>
      </c>
      <c r="D108" s="167" t="s">
        <v>493</v>
      </c>
      <c r="E108" s="151">
        <v>0.16900000000000001</v>
      </c>
      <c r="F108" s="176">
        <v>18210</v>
      </c>
      <c r="G108" s="151">
        <f t="shared" si="7"/>
        <v>3077</v>
      </c>
      <c r="H108" s="152">
        <v>3750</v>
      </c>
      <c r="I108" s="152">
        <f t="shared" si="4"/>
        <v>6827</v>
      </c>
      <c r="J108" s="152">
        <f t="shared" si="6"/>
        <v>7373</v>
      </c>
      <c r="K108" s="177">
        <f t="shared" si="5"/>
        <v>0.4507104145305405</v>
      </c>
    </row>
    <row r="109" spans="1:11" ht="31.5" hidden="1" customHeight="1">
      <c r="A109" s="159"/>
      <c r="B109" s="174"/>
      <c r="C109" s="160" t="s">
        <v>1282</v>
      </c>
      <c r="D109" s="167" t="s">
        <v>493</v>
      </c>
      <c r="E109" s="151">
        <v>0.16800000000000001</v>
      </c>
      <c r="F109" s="176">
        <v>18210</v>
      </c>
      <c r="G109" s="151">
        <f t="shared" si="7"/>
        <v>3059</v>
      </c>
      <c r="H109" s="152">
        <v>3738</v>
      </c>
      <c r="I109" s="152">
        <f t="shared" si="4"/>
        <v>6797</v>
      </c>
      <c r="J109" s="152">
        <f t="shared" si="6"/>
        <v>7341</v>
      </c>
      <c r="K109" s="177">
        <f t="shared" si="5"/>
        <v>0.45005149330587024</v>
      </c>
    </row>
    <row r="110" spans="1:11" ht="31.5" hidden="1" customHeight="1">
      <c r="A110" s="159"/>
      <c r="B110" s="174"/>
      <c r="C110" s="160" t="s">
        <v>1283</v>
      </c>
      <c r="D110" s="167" t="s">
        <v>493</v>
      </c>
      <c r="E110" s="151">
        <v>0.16700000000000001</v>
      </c>
      <c r="F110" s="176">
        <v>18210</v>
      </c>
      <c r="G110" s="151">
        <f t="shared" si="7"/>
        <v>3041</v>
      </c>
      <c r="H110" s="152">
        <v>3725</v>
      </c>
      <c r="I110" s="152">
        <f t="shared" si="4"/>
        <v>6766</v>
      </c>
      <c r="J110" s="152">
        <f t="shared" si="6"/>
        <v>7307</v>
      </c>
      <c r="K110" s="177">
        <f t="shared" si="5"/>
        <v>0.44945314809340819</v>
      </c>
    </row>
    <row r="111" spans="1:11" ht="31.5" hidden="1" customHeight="1">
      <c r="A111" s="159"/>
      <c r="B111" s="174"/>
      <c r="C111" s="160" t="s">
        <v>1284</v>
      </c>
      <c r="D111" s="167" t="s">
        <v>493</v>
      </c>
      <c r="E111" s="151">
        <v>0.16700000000000001</v>
      </c>
      <c r="F111" s="176">
        <v>18210</v>
      </c>
      <c r="G111" s="151">
        <f t="shared" si="7"/>
        <v>3041</v>
      </c>
      <c r="H111" s="152">
        <v>3712</v>
      </c>
      <c r="I111" s="152">
        <f t="shared" si="4"/>
        <v>6753</v>
      </c>
      <c r="J111" s="152">
        <f t="shared" si="6"/>
        <v>7293</v>
      </c>
      <c r="K111" s="177">
        <f t="shared" si="5"/>
        <v>0.45031837701762178</v>
      </c>
    </row>
    <row r="112" spans="1:11" ht="31.5" hidden="1" customHeight="1">
      <c r="A112" s="159"/>
      <c r="B112" s="174"/>
      <c r="C112" s="160" t="s">
        <v>1285</v>
      </c>
      <c r="D112" s="167" t="s">
        <v>493</v>
      </c>
      <c r="E112" s="151">
        <v>0.16600000000000001</v>
      </c>
      <c r="F112" s="176">
        <v>18210</v>
      </c>
      <c r="G112" s="151">
        <f t="shared" si="7"/>
        <v>3023</v>
      </c>
      <c r="H112" s="152">
        <v>3699</v>
      </c>
      <c r="I112" s="152">
        <f t="shared" si="4"/>
        <v>6722</v>
      </c>
      <c r="J112" s="152">
        <f t="shared" si="6"/>
        <v>7260</v>
      </c>
      <c r="K112" s="177">
        <f t="shared" si="5"/>
        <v>0.44971734602796787</v>
      </c>
    </row>
    <row r="113" spans="1:11" ht="31.5" customHeight="1">
      <c r="A113" s="159" t="s">
        <v>5</v>
      </c>
      <c r="B113" s="174">
        <v>115119.99914839301</v>
      </c>
      <c r="C113" s="160" t="s">
        <v>1286</v>
      </c>
      <c r="D113" s="167" t="s">
        <v>493</v>
      </c>
      <c r="E113" s="151">
        <v>0.16600000000000001</v>
      </c>
      <c r="F113" s="176">
        <v>18210</v>
      </c>
      <c r="G113" s="151">
        <f t="shared" si="7"/>
        <v>3023</v>
      </c>
      <c r="H113" s="152">
        <v>3687</v>
      </c>
      <c r="I113" s="152">
        <f t="shared" si="4"/>
        <v>6710</v>
      </c>
      <c r="J113" s="152">
        <f t="shared" si="6"/>
        <v>7247</v>
      </c>
      <c r="K113" s="177">
        <f t="shared" si="5"/>
        <v>0.45052160953800297</v>
      </c>
    </row>
    <row r="114" spans="1:11" ht="31.5" hidden="1" customHeight="1">
      <c r="A114" s="159"/>
      <c r="B114" s="174"/>
      <c r="C114" s="160" t="s">
        <v>1287</v>
      </c>
      <c r="D114" s="167" t="s">
        <v>493</v>
      </c>
      <c r="E114" s="151">
        <v>0.16500000000000001</v>
      </c>
      <c r="F114" s="176">
        <v>18210</v>
      </c>
      <c r="G114" s="151">
        <f t="shared" si="7"/>
        <v>3005</v>
      </c>
      <c r="H114" s="152">
        <v>3676</v>
      </c>
      <c r="I114" s="152">
        <f t="shared" si="4"/>
        <v>6681</v>
      </c>
      <c r="J114" s="152">
        <f t="shared" si="6"/>
        <v>7215</v>
      </c>
      <c r="K114" s="177">
        <f t="shared" si="5"/>
        <v>0.4497829666217632</v>
      </c>
    </row>
    <row r="115" spans="1:11" ht="31.5" hidden="1" customHeight="1">
      <c r="A115" s="159"/>
      <c r="B115" s="174"/>
      <c r="C115" s="160" t="s">
        <v>1288</v>
      </c>
      <c r="D115" s="167" t="s">
        <v>493</v>
      </c>
      <c r="E115" s="151">
        <v>0.16500000000000001</v>
      </c>
      <c r="F115" s="176">
        <v>18210</v>
      </c>
      <c r="G115" s="151">
        <f t="shared" si="7"/>
        <v>3005</v>
      </c>
      <c r="H115" s="152">
        <v>3666</v>
      </c>
      <c r="I115" s="152">
        <f t="shared" si="4"/>
        <v>6671</v>
      </c>
      <c r="J115" s="152">
        <f t="shared" si="6"/>
        <v>7205</v>
      </c>
      <c r="K115" s="177">
        <f t="shared" si="5"/>
        <v>0.4504572028181682</v>
      </c>
    </row>
    <row r="116" spans="1:11" ht="31.5" hidden="1" customHeight="1">
      <c r="A116" s="159"/>
      <c r="B116" s="174"/>
      <c r="C116" s="160" t="s">
        <v>1289</v>
      </c>
      <c r="D116" s="167" t="s">
        <v>493</v>
      </c>
      <c r="E116" s="151">
        <v>0.16400000000000001</v>
      </c>
      <c r="F116" s="176">
        <v>18210</v>
      </c>
      <c r="G116" s="151">
        <f t="shared" si="7"/>
        <v>2986</v>
      </c>
      <c r="H116" s="152">
        <v>3656</v>
      </c>
      <c r="I116" s="152">
        <f t="shared" si="4"/>
        <v>6642</v>
      </c>
      <c r="J116" s="152">
        <f t="shared" si="6"/>
        <v>7173</v>
      </c>
      <c r="K116" s="177">
        <f t="shared" si="5"/>
        <v>0.44956338452273409</v>
      </c>
    </row>
    <row r="117" spans="1:11" ht="31.5" hidden="1" customHeight="1">
      <c r="A117" s="159"/>
      <c r="B117" s="174"/>
      <c r="C117" s="160" t="s">
        <v>1290</v>
      </c>
      <c r="D117" s="167" t="s">
        <v>493</v>
      </c>
      <c r="E117" s="151">
        <v>0.16400000000000001</v>
      </c>
      <c r="F117" s="176">
        <v>18210</v>
      </c>
      <c r="G117" s="151">
        <f t="shared" si="7"/>
        <v>2986</v>
      </c>
      <c r="H117" s="152">
        <v>3645</v>
      </c>
      <c r="I117" s="152">
        <f t="shared" si="4"/>
        <v>6631</v>
      </c>
      <c r="J117" s="152">
        <f t="shared" si="6"/>
        <v>7161</v>
      </c>
      <c r="K117" s="177">
        <f t="shared" si="5"/>
        <v>0.45030915397375959</v>
      </c>
    </row>
    <row r="118" spans="1:11" ht="31.5" hidden="1" customHeight="1">
      <c r="A118" s="159"/>
      <c r="B118" s="174"/>
      <c r="C118" s="160" t="s">
        <v>1291</v>
      </c>
      <c r="D118" s="167" t="s">
        <v>493</v>
      </c>
      <c r="E118" s="151">
        <v>0.16300000000000001</v>
      </c>
      <c r="F118" s="176">
        <v>18210</v>
      </c>
      <c r="G118" s="151">
        <f t="shared" si="7"/>
        <v>2968</v>
      </c>
      <c r="H118" s="152">
        <v>3635</v>
      </c>
      <c r="I118" s="152">
        <f t="shared" si="4"/>
        <v>6603</v>
      </c>
      <c r="J118" s="152">
        <f t="shared" si="6"/>
        <v>7131</v>
      </c>
      <c r="K118" s="177">
        <f t="shared" si="5"/>
        <v>0.44949265485385431</v>
      </c>
    </row>
    <row r="119" spans="1:11" ht="31.5" hidden="1" customHeight="1">
      <c r="A119" s="159"/>
      <c r="B119" s="174"/>
      <c r="C119" s="160" t="s">
        <v>1292</v>
      </c>
      <c r="D119" s="167" t="s">
        <v>493</v>
      </c>
      <c r="E119" s="151">
        <v>0.16300000000000001</v>
      </c>
      <c r="F119" s="176">
        <v>18210</v>
      </c>
      <c r="G119" s="151">
        <f t="shared" si="7"/>
        <v>2968</v>
      </c>
      <c r="H119" s="152">
        <v>3625</v>
      </c>
      <c r="I119" s="152">
        <f t="shared" si="4"/>
        <v>6593</v>
      </c>
      <c r="J119" s="152">
        <f t="shared" si="6"/>
        <v>7120</v>
      </c>
      <c r="K119" s="177">
        <f t="shared" si="5"/>
        <v>0.45017442742302444</v>
      </c>
    </row>
    <row r="120" spans="1:11" ht="31.5" hidden="1" customHeight="1">
      <c r="A120" s="159"/>
      <c r="B120" s="174"/>
      <c r="C120" s="160" t="s">
        <v>1293</v>
      </c>
      <c r="D120" s="167" t="s">
        <v>493</v>
      </c>
      <c r="E120" s="151">
        <v>0.16200000000000001</v>
      </c>
      <c r="F120" s="176">
        <v>18210</v>
      </c>
      <c r="G120" s="151">
        <f t="shared" si="7"/>
        <v>2950</v>
      </c>
      <c r="H120" s="152">
        <v>3615</v>
      </c>
      <c r="I120" s="152">
        <f t="shared" si="4"/>
        <v>6565</v>
      </c>
      <c r="J120" s="152">
        <f t="shared" si="6"/>
        <v>7090</v>
      </c>
      <c r="K120" s="177">
        <f t="shared" si="5"/>
        <v>0.44935262757044936</v>
      </c>
    </row>
    <row r="121" spans="1:11" ht="31.5" hidden="1" customHeight="1">
      <c r="A121" s="159"/>
      <c r="B121" s="174"/>
      <c r="C121" s="160" t="s">
        <v>1294</v>
      </c>
      <c r="D121" s="167" t="s">
        <v>493</v>
      </c>
      <c r="E121" s="151">
        <v>0.16200000000000001</v>
      </c>
      <c r="F121" s="176">
        <v>18210</v>
      </c>
      <c r="G121" s="151">
        <f t="shared" si="7"/>
        <v>2950</v>
      </c>
      <c r="H121" s="152">
        <v>3604</v>
      </c>
      <c r="I121" s="152">
        <f t="shared" si="4"/>
        <v>6554</v>
      </c>
      <c r="J121" s="152">
        <f t="shared" si="6"/>
        <v>7078</v>
      </c>
      <c r="K121" s="177">
        <f t="shared" si="5"/>
        <v>0.45010680500457734</v>
      </c>
    </row>
    <row r="122" spans="1:11" ht="31.5" hidden="1" customHeight="1">
      <c r="A122" s="159"/>
      <c r="B122" s="174"/>
      <c r="C122" s="160" t="s">
        <v>1295</v>
      </c>
      <c r="D122" s="167" t="s">
        <v>493</v>
      </c>
      <c r="E122" s="151">
        <v>0.161</v>
      </c>
      <c r="F122" s="176">
        <v>18210</v>
      </c>
      <c r="G122" s="151">
        <f t="shared" si="7"/>
        <v>2932</v>
      </c>
      <c r="H122" s="152">
        <v>3594</v>
      </c>
      <c r="I122" s="152">
        <f t="shared" si="4"/>
        <v>6526</v>
      </c>
      <c r="J122" s="152">
        <f t="shared" si="6"/>
        <v>7048</v>
      </c>
      <c r="K122" s="177">
        <f t="shared" si="5"/>
        <v>0.44927980386147714</v>
      </c>
    </row>
    <row r="123" spans="1:11" ht="31.5" customHeight="1">
      <c r="A123" s="159" t="s">
        <v>5</v>
      </c>
      <c r="B123" s="174">
        <v>115121.05088354299</v>
      </c>
      <c r="C123" s="160" t="s">
        <v>1296</v>
      </c>
      <c r="D123" s="167" t="s">
        <v>493</v>
      </c>
      <c r="E123" s="151">
        <v>0.161</v>
      </c>
      <c r="F123" s="176">
        <v>18210</v>
      </c>
      <c r="G123" s="151">
        <f t="shared" si="7"/>
        <v>2932</v>
      </c>
      <c r="H123" s="152">
        <v>3584</v>
      </c>
      <c r="I123" s="152">
        <f t="shared" si="4"/>
        <v>6516</v>
      </c>
      <c r="J123" s="152">
        <f t="shared" si="6"/>
        <v>7037</v>
      </c>
      <c r="K123" s="177">
        <f t="shared" si="5"/>
        <v>0.4499693063228975</v>
      </c>
    </row>
    <row r="124" spans="1:11" ht="31.5" hidden="1" customHeight="1">
      <c r="A124" s="159"/>
      <c r="B124" s="174"/>
      <c r="C124" s="160" t="s">
        <v>1297</v>
      </c>
      <c r="D124" s="167" t="s">
        <v>493</v>
      </c>
      <c r="E124" s="151">
        <v>0.161</v>
      </c>
      <c r="F124" s="176">
        <v>18210</v>
      </c>
      <c r="G124" s="151">
        <f t="shared" si="7"/>
        <v>2932</v>
      </c>
      <c r="H124" s="152">
        <v>3574</v>
      </c>
      <c r="I124" s="152">
        <f t="shared" si="4"/>
        <v>6506</v>
      </c>
      <c r="J124" s="152">
        <f t="shared" si="6"/>
        <v>7026</v>
      </c>
      <c r="K124" s="177">
        <f t="shared" si="5"/>
        <v>0.45066092837380878</v>
      </c>
    </row>
    <row r="125" spans="1:11" ht="31.5" hidden="1" customHeight="1">
      <c r="A125" s="159"/>
      <c r="B125" s="174"/>
      <c r="C125" s="160" t="s">
        <v>1298</v>
      </c>
      <c r="D125" s="167" t="s">
        <v>493</v>
      </c>
      <c r="E125" s="151">
        <v>0.16</v>
      </c>
      <c r="F125" s="176">
        <v>18210</v>
      </c>
      <c r="G125" s="151">
        <f t="shared" si="7"/>
        <v>2914</v>
      </c>
      <c r="H125" s="152">
        <v>3565</v>
      </c>
      <c r="I125" s="152">
        <f t="shared" si="4"/>
        <v>6479</v>
      </c>
      <c r="J125" s="152">
        <f t="shared" si="6"/>
        <v>6997</v>
      </c>
      <c r="K125" s="177">
        <f t="shared" si="5"/>
        <v>0.44976076555023925</v>
      </c>
    </row>
    <row r="126" spans="1:11" ht="31.5" hidden="1" customHeight="1">
      <c r="A126" s="159"/>
      <c r="B126" s="174"/>
      <c r="C126" s="160" t="s">
        <v>1299</v>
      </c>
      <c r="D126" s="167" t="s">
        <v>493</v>
      </c>
      <c r="E126" s="151">
        <v>0.16</v>
      </c>
      <c r="F126" s="176">
        <v>18210</v>
      </c>
      <c r="G126" s="151">
        <f t="shared" si="7"/>
        <v>2914</v>
      </c>
      <c r="H126" s="152">
        <v>3556</v>
      </c>
      <c r="I126" s="152">
        <f t="shared" si="4"/>
        <v>6470</v>
      </c>
      <c r="J126" s="152">
        <f t="shared" si="6"/>
        <v>6988</v>
      </c>
      <c r="K126" s="177">
        <f t="shared" si="5"/>
        <v>0.45038639876352393</v>
      </c>
    </row>
    <row r="127" spans="1:11" ht="31.5" hidden="1" customHeight="1">
      <c r="A127" s="159"/>
      <c r="B127" s="174"/>
      <c r="C127" s="160" t="s">
        <v>1300</v>
      </c>
      <c r="D127" s="167" t="s">
        <v>493</v>
      </c>
      <c r="E127" s="151">
        <v>0.159</v>
      </c>
      <c r="F127" s="176">
        <v>18210</v>
      </c>
      <c r="G127" s="151">
        <f t="shared" si="7"/>
        <v>2895</v>
      </c>
      <c r="H127" s="152">
        <v>3546</v>
      </c>
      <c r="I127" s="152">
        <f t="shared" si="4"/>
        <v>6441</v>
      </c>
      <c r="J127" s="152">
        <f t="shared" si="6"/>
        <v>6956</v>
      </c>
      <c r="K127" s="177">
        <f t="shared" si="5"/>
        <v>0.44946436888681884</v>
      </c>
    </row>
    <row r="128" spans="1:11" ht="31.5" hidden="1" customHeight="1">
      <c r="A128" s="159"/>
      <c r="B128" s="174"/>
      <c r="C128" s="160" t="s">
        <v>1301</v>
      </c>
      <c r="D128" s="167" t="s">
        <v>493</v>
      </c>
      <c r="E128" s="151">
        <v>0.159</v>
      </c>
      <c r="F128" s="176">
        <v>18210</v>
      </c>
      <c r="G128" s="151">
        <f t="shared" si="7"/>
        <v>2895</v>
      </c>
      <c r="H128" s="152">
        <v>3537</v>
      </c>
      <c r="I128" s="152">
        <f t="shared" si="4"/>
        <v>6432</v>
      </c>
      <c r="J128" s="152">
        <f t="shared" si="6"/>
        <v>6947</v>
      </c>
      <c r="K128" s="177">
        <f t="shared" si="5"/>
        <v>0.45009328358208955</v>
      </c>
    </row>
    <row r="129" spans="1:11" ht="31.5" hidden="1" customHeight="1">
      <c r="A129" s="159"/>
      <c r="B129" s="174"/>
      <c r="C129" s="160" t="s">
        <v>1302</v>
      </c>
      <c r="D129" s="167" t="s">
        <v>493</v>
      </c>
      <c r="E129" s="151">
        <v>0.158</v>
      </c>
      <c r="F129" s="176">
        <v>18210</v>
      </c>
      <c r="G129" s="151">
        <f t="shared" si="7"/>
        <v>2877</v>
      </c>
      <c r="H129" s="152">
        <v>3528</v>
      </c>
      <c r="I129" s="152">
        <f t="shared" si="4"/>
        <v>6405</v>
      </c>
      <c r="J129" s="152">
        <f t="shared" si="6"/>
        <v>6917</v>
      </c>
      <c r="K129" s="177">
        <f t="shared" si="5"/>
        <v>0.44918032786885248</v>
      </c>
    </row>
    <row r="130" spans="1:11" ht="31.5" hidden="1" customHeight="1">
      <c r="A130" s="159"/>
      <c r="B130" s="174"/>
      <c r="C130" s="160" t="s">
        <v>1303</v>
      </c>
      <c r="D130" s="167" t="s">
        <v>493</v>
      </c>
      <c r="E130" s="151">
        <v>0.158</v>
      </c>
      <c r="F130" s="176">
        <v>18210</v>
      </c>
      <c r="G130" s="151">
        <f t="shared" si="7"/>
        <v>2877</v>
      </c>
      <c r="H130" s="152">
        <v>3518</v>
      </c>
      <c r="I130" s="152">
        <f t="shared" si="4"/>
        <v>6395</v>
      </c>
      <c r="J130" s="152">
        <f t="shared" si="6"/>
        <v>6907</v>
      </c>
      <c r="K130" s="177">
        <f t="shared" si="5"/>
        <v>0.44988272087568415</v>
      </c>
    </row>
    <row r="131" spans="1:11" ht="31.5" hidden="1" customHeight="1">
      <c r="A131" s="159"/>
      <c r="B131" s="174"/>
      <c r="C131" s="160" t="s">
        <v>1304</v>
      </c>
      <c r="D131" s="167" t="s">
        <v>493</v>
      </c>
      <c r="E131" s="151">
        <v>0.158</v>
      </c>
      <c r="F131" s="176">
        <v>18210</v>
      </c>
      <c r="G131" s="151">
        <f t="shared" si="7"/>
        <v>2877</v>
      </c>
      <c r="H131" s="152">
        <v>3508</v>
      </c>
      <c r="I131" s="152">
        <f t="shared" si="4"/>
        <v>6385</v>
      </c>
      <c r="J131" s="152">
        <f t="shared" si="6"/>
        <v>6896</v>
      </c>
      <c r="K131" s="177">
        <f t="shared" si="5"/>
        <v>0.4505873140172279</v>
      </c>
    </row>
    <row r="132" spans="1:11" ht="31.5" hidden="1" customHeight="1">
      <c r="A132" s="159"/>
      <c r="B132" s="174"/>
      <c r="C132" s="160" t="s">
        <v>1305</v>
      </c>
      <c r="D132" s="167" t="s">
        <v>493</v>
      </c>
      <c r="E132" s="151">
        <v>0.157</v>
      </c>
      <c r="F132" s="176">
        <v>18210</v>
      </c>
      <c r="G132" s="151">
        <f t="shared" si="7"/>
        <v>2859</v>
      </c>
      <c r="H132" s="152">
        <v>3499</v>
      </c>
      <c r="I132" s="152">
        <f t="shared" si="4"/>
        <v>6358</v>
      </c>
      <c r="J132" s="152">
        <f t="shared" si="6"/>
        <v>6867</v>
      </c>
      <c r="K132" s="177">
        <f t="shared" si="5"/>
        <v>0.44966970745517459</v>
      </c>
    </row>
    <row r="133" spans="1:11" ht="31.5" customHeight="1">
      <c r="A133" s="159" t="s">
        <v>5</v>
      </c>
      <c r="B133" s="174">
        <v>115122.102618693</v>
      </c>
      <c r="C133" s="160" t="s">
        <v>1306</v>
      </c>
      <c r="D133" s="167" t="s">
        <v>493</v>
      </c>
      <c r="E133" s="151">
        <v>0.157</v>
      </c>
      <c r="F133" s="176">
        <v>18210</v>
      </c>
      <c r="G133" s="151">
        <f t="shared" si="7"/>
        <v>2859</v>
      </c>
      <c r="H133" s="152">
        <v>3490</v>
      </c>
      <c r="I133" s="152">
        <f t="shared" si="4"/>
        <v>6349</v>
      </c>
      <c r="J133" s="152">
        <f t="shared" si="6"/>
        <v>6857</v>
      </c>
      <c r="K133" s="177">
        <f t="shared" si="5"/>
        <v>0.4503071349818869</v>
      </c>
    </row>
    <row r="134" spans="1:11" ht="31.5" hidden="1" customHeight="1">
      <c r="A134" s="159"/>
      <c r="B134" s="174"/>
      <c r="C134" s="160" t="s">
        <v>1307</v>
      </c>
      <c r="D134" s="167" t="s">
        <v>493</v>
      </c>
      <c r="E134" s="151">
        <v>0.156</v>
      </c>
      <c r="F134" s="176">
        <v>18210</v>
      </c>
      <c r="G134" s="151">
        <f t="shared" si="7"/>
        <v>2841</v>
      </c>
      <c r="H134" s="152">
        <v>3481</v>
      </c>
      <c r="I134" s="152">
        <f t="shared" si="4"/>
        <v>6322</v>
      </c>
      <c r="J134" s="152">
        <f t="shared" si="6"/>
        <v>6828</v>
      </c>
      <c r="K134" s="177">
        <f t="shared" si="5"/>
        <v>0.44938310661183167</v>
      </c>
    </row>
    <row r="135" spans="1:11" ht="31.5" hidden="1" customHeight="1">
      <c r="A135" s="159"/>
      <c r="B135" s="174"/>
      <c r="C135" s="160" t="s">
        <v>1308</v>
      </c>
      <c r="D135" s="167" t="s">
        <v>493</v>
      </c>
      <c r="E135" s="151">
        <v>0.156</v>
      </c>
      <c r="F135" s="176">
        <v>18210</v>
      </c>
      <c r="G135" s="151">
        <f t="shared" si="7"/>
        <v>2841</v>
      </c>
      <c r="H135" s="152">
        <v>3474</v>
      </c>
      <c r="I135" s="152">
        <f t="shared" si="4"/>
        <v>6315</v>
      </c>
      <c r="J135" s="152">
        <f t="shared" si="6"/>
        <v>6820</v>
      </c>
      <c r="K135" s="177">
        <f t="shared" si="5"/>
        <v>0.44988123515439432</v>
      </c>
    </row>
    <row r="136" spans="1:11" ht="31.5" hidden="1" customHeight="1">
      <c r="A136" s="159"/>
      <c r="B136" s="174"/>
      <c r="C136" s="160" t="s">
        <v>1309</v>
      </c>
      <c r="D136" s="167" t="s">
        <v>493</v>
      </c>
      <c r="E136" s="151">
        <v>0.156</v>
      </c>
      <c r="F136" s="176">
        <v>18210</v>
      </c>
      <c r="G136" s="151">
        <f t="shared" si="7"/>
        <v>2841</v>
      </c>
      <c r="H136" s="152">
        <v>3466</v>
      </c>
      <c r="I136" s="152">
        <f t="shared" si="4"/>
        <v>6307</v>
      </c>
      <c r="J136" s="152">
        <f t="shared" si="6"/>
        <v>6812</v>
      </c>
      <c r="K136" s="177">
        <f t="shared" si="5"/>
        <v>0.45045187886475346</v>
      </c>
    </row>
    <row r="137" spans="1:11" ht="31.5" hidden="1" customHeight="1">
      <c r="A137" s="159"/>
      <c r="B137" s="174"/>
      <c r="C137" s="160" t="s">
        <v>1310</v>
      </c>
      <c r="D137" s="167" t="s">
        <v>493</v>
      </c>
      <c r="E137" s="151">
        <v>0.155</v>
      </c>
      <c r="F137" s="176">
        <v>18210</v>
      </c>
      <c r="G137" s="151">
        <f t="shared" si="7"/>
        <v>2823</v>
      </c>
      <c r="H137" s="152">
        <v>3457</v>
      </c>
      <c r="I137" s="152">
        <f t="shared" ref="I137:I200" si="8">ROUND(G137+H137,0)</f>
        <v>6280</v>
      </c>
      <c r="J137" s="152">
        <f t="shared" si="6"/>
        <v>6782</v>
      </c>
      <c r="K137" s="177">
        <f t="shared" ref="K137:K200" si="9">+G137/I137</f>
        <v>0.44952229299363056</v>
      </c>
    </row>
    <row r="138" spans="1:11" ht="31.5" hidden="1" customHeight="1">
      <c r="A138" s="159"/>
      <c r="B138" s="174"/>
      <c r="C138" s="160" t="s">
        <v>1311</v>
      </c>
      <c r="D138" s="167" t="s">
        <v>493</v>
      </c>
      <c r="E138" s="151">
        <v>0.155</v>
      </c>
      <c r="F138" s="176">
        <v>18210</v>
      </c>
      <c r="G138" s="151">
        <f t="shared" si="7"/>
        <v>2823</v>
      </c>
      <c r="H138" s="152">
        <v>3449</v>
      </c>
      <c r="I138" s="152">
        <f t="shared" si="8"/>
        <v>6272</v>
      </c>
      <c r="J138" s="152">
        <f t="shared" ref="J138:J201" si="10">ROUND(I138+I138*8%,0)</f>
        <v>6774</v>
      </c>
      <c r="K138" s="177">
        <f t="shared" si="9"/>
        <v>0.45009566326530615</v>
      </c>
    </row>
    <row r="139" spans="1:11" ht="31.5" hidden="1" customHeight="1">
      <c r="A139" s="159"/>
      <c r="B139" s="174"/>
      <c r="C139" s="160" t="s">
        <v>1312</v>
      </c>
      <c r="D139" s="167" t="s">
        <v>493</v>
      </c>
      <c r="E139" s="151">
        <v>0.155</v>
      </c>
      <c r="F139" s="176">
        <v>18210</v>
      </c>
      <c r="G139" s="151">
        <f t="shared" si="7"/>
        <v>2823</v>
      </c>
      <c r="H139" s="152">
        <v>3441</v>
      </c>
      <c r="I139" s="152">
        <f t="shared" si="8"/>
        <v>6264</v>
      </c>
      <c r="J139" s="152">
        <f t="shared" si="10"/>
        <v>6765</v>
      </c>
      <c r="K139" s="177">
        <f t="shared" si="9"/>
        <v>0.45067049808429116</v>
      </c>
    </row>
    <row r="140" spans="1:11" ht="31.5" hidden="1" customHeight="1">
      <c r="A140" s="159"/>
      <c r="B140" s="174"/>
      <c r="C140" s="160" t="s">
        <v>1313</v>
      </c>
      <c r="D140" s="167" t="s">
        <v>493</v>
      </c>
      <c r="E140" s="151">
        <v>0.154</v>
      </c>
      <c r="F140" s="176">
        <v>18210</v>
      </c>
      <c r="G140" s="151">
        <f t="shared" ref="G140:G203" si="11">ROUND(E140*F140,0)</f>
        <v>2804</v>
      </c>
      <c r="H140" s="152">
        <v>3433</v>
      </c>
      <c r="I140" s="152">
        <f t="shared" si="8"/>
        <v>6237</v>
      </c>
      <c r="J140" s="152">
        <f t="shared" si="10"/>
        <v>6736</v>
      </c>
      <c r="K140" s="177">
        <f t="shared" si="9"/>
        <v>0.44957511624178292</v>
      </c>
    </row>
    <row r="141" spans="1:11" ht="31.5" hidden="1" customHeight="1">
      <c r="A141" s="159"/>
      <c r="B141" s="174"/>
      <c r="C141" s="160" t="s">
        <v>1314</v>
      </c>
      <c r="D141" s="167" t="s">
        <v>493</v>
      </c>
      <c r="E141" s="151">
        <v>0.154</v>
      </c>
      <c r="F141" s="176">
        <v>18210</v>
      </c>
      <c r="G141" s="151">
        <f t="shared" si="11"/>
        <v>2804</v>
      </c>
      <c r="H141" s="152">
        <v>3424</v>
      </c>
      <c r="I141" s="152">
        <f t="shared" si="8"/>
        <v>6228</v>
      </c>
      <c r="J141" s="152">
        <f t="shared" si="10"/>
        <v>6726</v>
      </c>
      <c r="K141" s="177">
        <f t="shared" si="9"/>
        <v>0.45022479126525367</v>
      </c>
    </row>
    <row r="142" spans="1:11" ht="31.5" hidden="1" customHeight="1">
      <c r="A142" s="159"/>
      <c r="B142" s="174"/>
      <c r="C142" s="160" t="s">
        <v>1315</v>
      </c>
      <c r="D142" s="167" t="s">
        <v>493</v>
      </c>
      <c r="E142" s="151">
        <v>0.153</v>
      </c>
      <c r="F142" s="176">
        <v>18210</v>
      </c>
      <c r="G142" s="151">
        <f t="shared" si="11"/>
        <v>2786</v>
      </c>
      <c r="H142" s="152">
        <v>3417</v>
      </c>
      <c r="I142" s="152">
        <f t="shared" si="8"/>
        <v>6203</v>
      </c>
      <c r="J142" s="152">
        <f t="shared" si="10"/>
        <v>6699</v>
      </c>
      <c r="K142" s="177">
        <f t="shared" si="9"/>
        <v>0.44913751410607772</v>
      </c>
    </row>
    <row r="143" spans="1:11" ht="31.5" customHeight="1">
      <c r="A143" s="167" t="s">
        <v>5</v>
      </c>
      <c r="B143" s="174">
        <v>115123.154353843</v>
      </c>
      <c r="C143" s="160" t="s">
        <v>1316</v>
      </c>
      <c r="D143" s="167" t="s">
        <v>493</v>
      </c>
      <c r="E143" s="151">
        <v>0.153</v>
      </c>
      <c r="F143" s="176">
        <v>18210</v>
      </c>
      <c r="G143" s="151">
        <f t="shared" si="11"/>
        <v>2786</v>
      </c>
      <c r="H143" s="152">
        <v>3408</v>
      </c>
      <c r="I143" s="152">
        <f t="shared" si="8"/>
        <v>6194</v>
      </c>
      <c r="J143" s="152">
        <f t="shared" si="10"/>
        <v>6690</v>
      </c>
      <c r="K143" s="177">
        <f t="shared" si="9"/>
        <v>0.44979011947045527</v>
      </c>
    </row>
    <row r="144" spans="1:11" ht="31.5" hidden="1" customHeight="1">
      <c r="A144" s="159"/>
      <c r="B144" s="174"/>
      <c r="C144" s="160" t="s">
        <v>1317</v>
      </c>
      <c r="D144" s="167" t="s">
        <v>493</v>
      </c>
      <c r="E144" s="151">
        <v>0.153</v>
      </c>
      <c r="F144" s="176">
        <v>18210</v>
      </c>
      <c r="G144" s="151">
        <f t="shared" si="11"/>
        <v>2786</v>
      </c>
      <c r="H144" s="152">
        <v>3401</v>
      </c>
      <c r="I144" s="152">
        <f t="shared" si="8"/>
        <v>6187</v>
      </c>
      <c r="J144" s="152">
        <f t="shared" si="10"/>
        <v>6682</v>
      </c>
      <c r="K144" s="177">
        <f t="shared" si="9"/>
        <v>0.45029901406174239</v>
      </c>
    </row>
    <row r="145" spans="1:11" ht="31.5" hidden="1" customHeight="1">
      <c r="A145" s="159"/>
      <c r="B145" s="174"/>
      <c r="C145" s="160" t="s">
        <v>1318</v>
      </c>
      <c r="D145" s="167" t="s">
        <v>493</v>
      </c>
      <c r="E145" s="151">
        <v>0.152</v>
      </c>
      <c r="F145" s="176">
        <v>18210</v>
      </c>
      <c r="G145" s="151">
        <f t="shared" si="11"/>
        <v>2768</v>
      </c>
      <c r="H145" s="152">
        <v>3394</v>
      </c>
      <c r="I145" s="152">
        <f t="shared" si="8"/>
        <v>6162</v>
      </c>
      <c r="J145" s="152">
        <f t="shared" si="10"/>
        <v>6655</v>
      </c>
      <c r="K145" s="177">
        <f t="shared" si="9"/>
        <v>0.44920480363518339</v>
      </c>
    </row>
    <row r="146" spans="1:11" ht="31.5" hidden="1" customHeight="1">
      <c r="A146" s="159"/>
      <c r="B146" s="174"/>
      <c r="C146" s="160" t="s">
        <v>1319</v>
      </c>
      <c r="D146" s="167" t="s">
        <v>493</v>
      </c>
      <c r="E146" s="151">
        <v>0.152</v>
      </c>
      <c r="F146" s="176">
        <v>18210</v>
      </c>
      <c r="G146" s="151">
        <f t="shared" si="11"/>
        <v>2768</v>
      </c>
      <c r="H146" s="152">
        <v>3387</v>
      </c>
      <c r="I146" s="152">
        <f t="shared" si="8"/>
        <v>6155</v>
      </c>
      <c r="J146" s="152">
        <f t="shared" si="10"/>
        <v>6647</v>
      </c>
      <c r="K146" s="177">
        <f t="shared" si="9"/>
        <v>0.44971567831031684</v>
      </c>
    </row>
    <row r="147" spans="1:11" ht="31.5" hidden="1" customHeight="1">
      <c r="A147" s="159"/>
      <c r="B147" s="174"/>
      <c r="C147" s="160" t="s">
        <v>1320</v>
      </c>
      <c r="D147" s="167" t="s">
        <v>493</v>
      </c>
      <c r="E147" s="151">
        <v>0.152</v>
      </c>
      <c r="F147" s="176">
        <v>18210</v>
      </c>
      <c r="G147" s="151">
        <f t="shared" si="11"/>
        <v>2768</v>
      </c>
      <c r="H147" s="152">
        <v>3380</v>
      </c>
      <c r="I147" s="152">
        <f t="shared" si="8"/>
        <v>6148</v>
      </c>
      <c r="J147" s="152">
        <f t="shared" si="10"/>
        <v>6640</v>
      </c>
      <c r="K147" s="177">
        <f t="shared" si="9"/>
        <v>0.45022771633051401</v>
      </c>
    </row>
    <row r="148" spans="1:11" ht="31.5" hidden="1" customHeight="1">
      <c r="A148" s="159"/>
      <c r="B148" s="174"/>
      <c r="C148" s="160" t="s">
        <v>1321</v>
      </c>
      <c r="D148" s="167" t="s">
        <v>493</v>
      </c>
      <c r="E148" s="151">
        <v>0.152</v>
      </c>
      <c r="F148" s="176">
        <v>18210</v>
      </c>
      <c r="G148" s="151">
        <f t="shared" si="11"/>
        <v>2768</v>
      </c>
      <c r="H148" s="152">
        <v>3373</v>
      </c>
      <c r="I148" s="152">
        <f t="shared" si="8"/>
        <v>6141</v>
      </c>
      <c r="J148" s="152">
        <f t="shared" si="10"/>
        <v>6632</v>
      </c>
      <c r="K148" s="177">
        <f t="shared" si="9"/>
        <v>0.45074092167399449</v>
      </c>
    </row>
    <row r="149" spans="1:11" ht="31.5" hidden="1" customHeight="1">
      <c r="A149" s="159"/>
      <c r="B149" s="174"/>
      <c r="C149" s="160" t="s">
        <v>1322</v>
      </c>
      <c r="D149" s="167" t="s">
        <v>493</v>
      </c>
      <c r="E149" s="151">
        <v>0.151</v>
      </c>
      <c r="F149" s="176">
        <v>18210</v>
      </c>
      <c r="G149" s="151">
        <f t="shared" si="11"/>
        <v>2750</v>
      </c>
      <c r="H149" s="152">
        <v>3365</v>
      </c>
      <c r="I149" s="152">
        <f t="shared" si="8"/>
        <v>6115</v>
      </c>
      <c r="J149" s="152">
        <f t="shared" si="10"/>
        <v>6604</v>
      </c>
      <c r="K149" s="177">
        <f t="shared" si="9"/>
        <v>0.44971381847914965</v>
      </c>
    </row>
    <row r="150" spans="1:11" ht="31.5" hidden="1" customHeight="1">
      <c r="A150" s="159"/>
      <c r="B150" s="174"/>
      <c r="C150" s="160" t="s">
        <v>1323</v>
      </c>
      <c r="D150" s="167" t="s">
        <v>493</v>
      </c>
      <c r="E150" s="151">
        <v>0.151</v>
      </c>
      <c r="F150" s="176">
        <v>18210</v>
      </c>
      <c r="G150" s="151">
        <f t="shared" si="11"/>
        <v>2750</v>
      </c>
      <c r="H150" s="152">
        <v>3358</v>
      </c>
      <c r="I150" s="152">
        <f t="shared" si="8"/>
        <v>6108</v>
      </c>
      <c r="J150" s="152">
        <f t="shared" si="10"/>
        <v>6597</v>
      </c>
      <c r="K150" s="177">
        <f t="shared" si="9"/>
        <v>0.45022920759659463</v>
      </c>
    </row>
    <row r="151" spans="1:11" ht="31.5" hidden="1" customHeight="1">
      <c r="A151" s="159"/>
      <c r="B151" s="174"/>
      <c r="C151" s="160" t="s">
        <v>1324</v>
      </c>
      <c r="D151" s="167" t="s">
        <v>493</v>
      </c>
      <c r="E151" s="151">
        <v>0.151</v>
      </c>
      <c r="F151" s="176">
        <v>18210</v>
      </c>
      <c r="G151" s="151">
        <f t="shared" si="11"/>
        <v>2750</v>
      </c>
      <c r="H151" s="152">
        <v>3351</v>
      </c>
      <c r="I151" s="152">
        <f t="shared" si="8"/>
        <v>6101</v>
      </c>
      <c r="J151" s="152">
        <f t="shared" si="10"/>
        <v>6589</v>
      </c>
      <c r="K151" s="177">
        <f t="shared" si="9"/>
        <v>0.45074577938042942</v>
      </c>
    </row>
    <row r="152" spans="1:11" ht="31.5" hidden="1" customHeight="1">
      <c r="A152" s="159"/>
      <c r="B152" s="174"/>
      <c r="C152" s="160" t="s">
        <v>1325</v>
      </c>
      <c r="D152" s="167" t="s">
        <v>493</v>
      </c>
      <c r="E152" s="151">
        <v>0.15</v>
      </c>
      <c r="F152" s="176">
        <v>18210</v>
      </c>
      <c r="G152" s="151">
        <f t="shared" si="11"/>
        <v>2732</v>
      </c>
      <c r="H152" s="152">
        <v>3345</v>
      </c>
      <c r="I152" s="152">
        <f t="shared" si="8"/>
        <v>6077</v>
      </c>
      <c r="J152" s="152">
        <f t="shared" si="10"/>
        <v>6563</v>
      </c>
      <c r="K152" s="177">
        <f t="shared" si="9"/>
        <v>0.44956392957051178</v>
      </c>
    </row>
    <row r="153" spans="1:11" ht="31.5" customHeight="1">
      <c r="A153" s="167" t="s">
        <v>5</v>
      </c>
      <c r="B153" s="174">
        <v>115124.206088993</v>
      </c>
      <c r="C153" s="160" t="s">
        <v>1326</v>
      </c>
      <c r="D153" s="167" t="s">
        <v>493</v>
      </c>
      <c r="E153" s="151">
        <v>0.15</v>
      </c>
      <c r="F153" s="176">
        <v>18210</v>
      </c>
      <c r="G153" s="151">
        <f t="shared" si="11"/>
        <v>2732</v>
      </c>
      <c r="H153" s="152">
        <v>3337</v>
      </c>
      <c r="I153" s="152">
        <f t="shared" si="8"/>
        <v>6069</v>
      </c>
      <c r="J153" s="152">
        <f t="shared" si="10"/>
        <v>6555</v>
      </c>
      <c r="K153" s="177">
        <f t="shared" si="9"/>
        <v>0.45015653320151588</v>
      </c>
    </row>
    <row r="154" spans="1:11" ht="31.5" hidden="1" customHeight="1">
      <c r="A154" s="159"/>
      <c r="B154" s="174"/>
      <c r="C154" s="160" t="s">
        <v>1327</v>
      </c>
      <c r="D154" s="167" t="s">
        <v>493</v>
      </c>
      <c r="E154" s="151">
        <v>0.15</v>
      </c>
      <c r="F154" s="176">
        <v>18210</v>
      </c>
      <c r="G154" s="151">
        <f t="shared" si="11"/>
        <v>2732</v>
      </c>
      <c r="H154" s="152">
        <v>3331</v>
      </c>
      <c r="I154" s="152">
        <f t="shared" si="8"/>
        <v>6063</v>
      </c>
      <c r="J154" s="152">
        <f t="shared" si="10"/>
        <v>6548</v>
      </c>
      <c r="K154" s="177">
        <f t="shared" si="9"/>
        <v>0.45060201220517898</v>
      </c>
    </row>
    <row r="155" spans="1:11" ht="31.5" hidden="1" customHeight="1">
      <c r="A155" s="159"/>
      <c r="B155" s="174"/>
      <c r="C155" s="160" t="s">
        <v>1328</v>
      </c>
      <c r="D155" s="167" t="s">
        <v>493</v>
      </c>
      <c r="E155" s="151">
        <v>0.14899999999999999</v>
      </c>
      <c r="F155" s="176">
        <v>18210</v>
      </c>
      <c r="G155" s="151">
        <f t="shared" si="11"/>
        <v>2713</v>
      </c>
      <c r="H155" s="152">
        <v>3326</v>
      </c>
      <c r="I155" s="152">
        <f t="shared" si="8"/>
        <v>6039</v>
      </c>
      <c r="J155" s="152">
        <f t="shared" si="10"/>
        <v>6522</v>
      </c>
      <c r="K155" s="177">
        <f t="shared" si="9"/>
        <v>0.44924656400066237</v>
      </c>
    </row>
    <row r="156" spans="1:11" ht="31.5" hidden="1" customHeight="1">
      <c r="A156" s="159"/>
      <c r="B156" s="174"/>
      <c r="C156" s="160" t="s">
        <v>1329</v>
      </c>
      <c r="D156" s="167" t="s">
        <v>493</v>
      </c>
      <c r="E156" s="151">
        <v>0.14899999999999999</v>
      </c>
      <c r="F156" s="176">
        <v>18210</v>
      </c>
      <c r="G156" s="151">
        <f t="shared" si="11"/>
        <v>2713</v>
      </c>
      <c r="H156" s="152">
        <v>3320</v>
      </c>
      <c r="I156" s="152">
        <f t="shared" si="8"/>
        <v>6033</v>
      </c>
      <c r="J156" s="152">
        <f t="shared" si="10"/>
        <v>6516</v>
      </c>
      <c r="K156" s="177">
        <f t="shared" si="9"/>
        <v>0.449693353223935</v>
      </c>
    </row>
    <row r="157" spans="1:11" ht="31.5" hidden="1" customHeight="1">
      <c r="A157" s="159"/>
      <c r="B157" s="174"/>
      <c r="C157" s="160" t="s">
        <v>1330</v>
      </c>
      <c r="D157" s="167" t="s">
        <v>493</v>
      </c>
      <c r="E157" s="151">
        <v>0.14899999999999999</v>
      </c>
      <c r="F157" s="176">
        <v>18210</v>
      </c>
      <c r="G157" s="151">
        <f t="shared" si="11"/>
        <v>2713</v>
      </c>
      <c r="H157" s="152">
        <v>3315</v>
      </c>
      <c r="I157" s="152">
        <f t="shared" si="8"/>
        <v>6028</v>
      </c>
      <c r="J157" s="152">
        <f t="shared" si="10"/>
        <v>6510</v>
      </c>
      <c r="K157" s="177">
        <f t="shared" si="9"/>
        <v>0.45006635700066355</v>
      </c>
    </row>
    <row r="158" spans="1:11" ht="31.5" hidden="1" customHeight="1">
      <c r="A158" s="159"/>
      <c r="B158" s="174"/>
      <c r="C158" s="160" t="s">
        <v>1331</v>
      </c>
      <c r="D158" s="167" t="s">
        <v>493</v>
      </c>
      <c r="E158" s="151">
        <v>0.14899999999999999</v>
      </c>
      <c r="F158" s="176">
        <v>18210</v>
      </c>
      <c r="G158" s="151">
        <f t="shared" si="11"/>
        <v>2713</v>
      </c>
      <c r="H158" s="152">
        <v>3309</v>
      </c>
      <c r="I158" s="152">
        <f t="shared" si="8"/>
        <v>6022</v>
      </c>
      <c r="J158" s="152">
        <f t="shared" si="10"/>
        <v>6504</v>
      </c>
      <c r="K158" s="177">
        <f t="shared" si="9"/>
        <v>0.45051477914314181</v>
      </c>
    </row>
    <row r="159" spans="1:11" ht="31.5" hidden="1" customHeight="1">
      <c r="A159" s="159"/>
      <c r="B159" s="174"/>
      <c r="C159" s="160" t="s">
        <v>1332</v>
      </c>
      <c r="D159" s="167" t="s">
        <v>493</v>
      </c>
      <c r="E159" s="151">
        <v>0.14799999999999999</v>
      </c>
      <c r="F159" s="176">
        <v>18210</v>
      </c>
      <c r="G159" s="151">
        <f t="shared" si="11"/>
        <v>2695</v>
      </c>
      <c r="H159" s="152">
        <v>3304</v>
      </c>
      <c r="I159" s="152">
        <f t="shared" si="8"/>
        <v>5999</v>
      </c>
      <c r="J159" s="152">
        <f t="shared" si="10"/>
        <v>6479</v>
      </c>
      <c r="K159" s="177">
        <f t="shared" si="9"/>
        <v>0.44924154025670943</v>
      </c>
    </row>
    <row r="160" spans="1:11" ht="31.5" hidden="1" customHeight="1">
      <c r="A160" s="159"/>
      <c r="B160" s="174"/>
      <c r="C160" s="160" t="s">
        <v>1333</v>
      </c>
      <c r="D160" s="167" t="s">
        <v>493</v>
      </c>
      <c r="E160" s="151">
        <v>0.14799999999999999</v>
      </c>
      <c r="F160" s="176">
        <v>18210</v>
      </c>
      <c r="G160" s="151">
        <f t="shared" si="11"/>
        <v>2695</v>
      </c>
      <c r="H160" s="152">
        <v>3298</v>
      </c>
      <c r="I160" s="152">
        <f t="shared" si="8"/>
        <v>5993</v>
      </c>
      <c r="J160" s="152">
        <f t="shared" si="10"/>
        <v>6472</v>
      </c>
      <c r="K160" s="177">
        <f t="shared" si="9"/>
        <v>0.4496913065242783</v>
      </c>
    </row>
    <row r="161" spans="1:11" ht="31.5" hidden="1" customHeight="1">
      <c r="A161" s="159"/>
      <c r="B161" s="174"/>
      <c r="C161" s="160" t="s">
        <v>1334</v>
      </c>
      <c r="D161" s="167" t="s">
        <v>493</v>
      </c>
      <c r="E161" s="151">
        <v>0.14799999999999999</v>
      </c>
      <c r="F161" s="176">
        <v>18210</v>
      </c>
      <c r="G161" s="151">
        <f t="shared" si="11"/>
        <v>2695</v>
      </c>
      <c r="H161" s="152">
        <v>3292</v>
      </c>
      <c r="I161" s="152">
        <f t="shared" si="8"/>
        <v>5987</v>
      </c>
      <c r="J161" s="152">
        <f t="shared" si="10"/>
        <v>6466</v>
      </c>
      <c r="K161" s="177">
        <f t="shared" si="9"/>
        <v>0.4501419742776015</v>
      </c>
    </row>
    <row r="162" spans="1:11" ht="31.5" hidden="1" customHeight="1">
      <c r="A162" s="159"/>
      <c r="B162" s="174"/>
      <c r="C162" s="160" t="s">
        <v>1335</v>
      </c>
      <c r="D162" s="167" t="s">
        <v>493</v>
      </c>
      <c r="E162" s="151">
        <v>0.14799999999999999</v>
      </c>
      <c r="F162" s="176">
        <v>18210</v>
      </c>
      <c r="G162" s="151">
        <f t="shared" si="11"/>
        <v>2695</v>
      </c>
      <c r="H162" s="152">
        <v>3287</v>
      </c>
      <c r="I162" s="152">
        <f t="shared" si="8"/>
        <v>5982</v>
      </c>
      <c r="J162" s="152">
        <f t="shared" si="10"/>
        <v>6461</v>
      </c>
      <c r="K162" s="177">
        <f t="shared" si="9"/>
        <v>0.45051822133065866</v>
      </c>
    </row>
    <row r="163" spans="1:11" ht="31.5" customHeight="1">
      <c r="A163" s="167" t="s">
        <v>5</v>
      </c>
      <c r="B163" s="174">
        <v>115125.257824143</v>
      </c>
      <c r="C163" s="160" t="s">
        <v>1336</v>
      </c>
      <c r="D163" s="167" t="s">
        <v>493</v>
      </c>
      <c r="E163" s="151">
        <v>0.14699999999999999</v>
      </c>
      <c r="F163" s="176">
        <v>18210</v>
      </c>
      <c r="G163" s="151">
        <f t="shared" si="11"/>
        <v>2677</v>
      </c>
      <c r="H163" s="152">
        <v>3281</v>
      </c>
      <c r="I163" s="152">
        <f t="shared" si="8"/>
        <v>5958</v>
      </c>
      <c r="J163" s="152">
        <f t="shared" si="10"/>
        <v>6435</v>
      </c>
      <c r="K163" s="177">
        <f t="shared" si="9"/>
        <v>0.44931184961396442</v>
      </c>
    </row>
    <row r="164" spans="1:11" ht="31.5" hidden="1" customHeight="1">
      <c r="A164" s="159"/>
      <c r="B164" s="174"/>
      <c r="C164" s="160" t="s">
        <v>1337</v>
      </c>
      <c r="D164" s="167" t="s">
        <v>493</v>
      </c>
      <c r="E164" s="151">
        <v>0.14699999999999999</v>
      </c>
      <c r="F164" s="176">
        <v>18210</v>
      </c>
      <c r="G164" s="151">
        <f t="shared" si="11"/>
        <v>2677</v>
      </c>
      <c r="H164" s="152">
        <v>3275</v>
      </c>
      <c r="I164" s="152">
        <f t="shared" si="8"/>
        <v>5952</v>
      </c>
      <c r="J164" s="152">
        <f t="shared" si="10"/>
        <v>6428</v>
      </c>
      <c r="K164" s="177">
        <f t="shared" si="9"/>
        <v>0.44976478494623656</v>
      </c>
    </row>
    <row r="165" spans="1:11" ht="31.5" hidden="1" customHeight="1">
      <c r="A165" s="159"/>
      <c r="B165" s="174"/>
      <c r="C165" s="160" t="s">
        <v>1338</v>
      </c>
      <c r="D165" s="167" t="s">
        <v>493</v>
      </c>
      <c r="E165" s="151">
        <v>0.14699999999999999</v>
      </c>
      <c r="F165" s="176">
        <v>18210</v>
      </c>
      <c r="G165" s="151">
        <f t="shared" si="11"/>
        <v>2677</v>
      </c>
      <c r="H165" s="152">
        <v>3269</v>
      </c>
      <c r="I165" s="152">
        <f t="shared" si="8"/>
        <v>5946</v>
      </c>
      <c r="J165" s="152">
        <f t="shared" si="10"/>
        <v>6422</v>
      </c>
      <c r="K165" s="177">
        <f t="shared" si="9"/>
        <v>0.45021863437605114</v>
      </c>
    </row>
    <row r="166" spans="1:11" ht="31.5" hidden="1" customHeight="1">
      <c r="A166" s="159"/>
      <c r="B166" s="174"/>
      <c r="C166" s="160" t="s">
        <v>1339</v>
      </c>
      <c r="D166" s="167" t="s">
        <v>493</v>
      </c>
      <c r="E166" s="151">
        <v>0.14699999999999999</v>
      </c>
      <c r="F166" s="176">
        <v>18210</v>
      </c>
      <c r="G166" s="151">
        <f t="shared" si="11"/>
        <v>2677</v>
      </c>
      <c r="H166" s="152">
        <v>3263</v>
      </c>
      <c r="I166" s="152">
        <f t="shared" si="8"/>
        <v>5940</v>
      </c>
      <c r="J166" s="152">
        <f t="shared" si="10"/>
        <v>6415</v>
      </c>
      <c r="K166" s="177">
        <f t="shared" si="9"/>
        <v>0.45067340067340067</v>
      </c>
    </row>
    <row r="167" spans="1:11" ht="31.5" hidden="1" customHeight="1">
      <c r="A167" s="159"/>
      <c r="B167" s="174"/>
      <c r="C167" s="160" t="s">
        <v>1340</v>
      </c>
      <c r="D167" s="167" t="s">
        <v>493</v>
      </c>
      <c r="E167" s="151">
        <v>0.14599999999999999</v>
      </c>
      <c r="F167" s="176">
        <v>18210</v>
      </c>
      <c r="G167" s="151">
        <f t="shared" si="11"/>
        <v>2659</v>
      </c>
      <c r="H167" s="152">
        <v>3257</v>
      </c>
      <c r="I167" s="152">
        <f t="shared" si="8"/>
        <v>5916</v>
      </c>
      <c r="J167" s="152">
        <f t="shared" si="10"/>
        <v>6389</v>
      </c>
      <c r="K167" s="177">
        <f t="shared" si="9"/>
        <v>0.44945909398242057</v>
      </c>
    </row>
    <row r="168" spans="1:11" ht="31.5" hidden="1" customHeight="1">
      <c r="A168" s="159"/>
      <c r="B168" s="174"/>
      <c r="C168" s="160" t="s">
        <v>1341</v>
      </c>
      <c r="D168" s="167" t="s">
        <v>493</v>
      </c>
      <c r="E168" s="151">
        <v>0.14599999999999999</v>
      </c>
      <c r="F168" s="176">
        <v>18210</v>
      </c>
      <c r="G168" s="151">
        <f t="shared" si="11"/>
        <v>2659</v>
      </c>
      <c r="H168" s="152">
        <v>3250</v>
      </c>
      <c r="I168" s="152">
        <f t="shared" si="8"/>
        <v>5909</v>
      </c>
      <c r="J168" s="152">
        <f t="shared" si="10"/>
        <v>6382</v>
      </c>
      <c r="K168" s="177">
        <f t="shared" si="9"/>
        <v>0.44999153833135896</v>
      </c>
    </row>
    <row r="169" spans="1:11" ht="31.5" hidden="1" customHeight="1">
      <c r="A169" s="159"/>
      <c r="B169" s="174"/>
      <c r="C169" s="160" t="s">
        <v>1342</v>
      </c>
      <c r="D169" s="167" t="s">
        <v>493</v>
      </c>
      <c r="E169" s="151">
        <v>0.14599999999999999</v>
      </c>
      <c r="F169" s="176">
        <v>18210</v>
      </c>
      <c r="G169" s="151">
        <f t="shared" si="11"/>
        <v>2659</v>
      </c>
      <c r="H169" s="152">
        <v>3244</v>
      </c>
      <c r="I169" s="152">
        <f t="shared" si="8"/>
        <v>5903</v>
      </c>
      <c r="J169" s="152">
        <f t="shared" si="10"/>
        <v>6375</v>
      </c>
      <c r="K169" s="177">
        <f t="shared" si="9"/>
        <v>0.45044892427579197</v>
      </c>
    </row>
    <row r="170" spans="1:11" ht="31.5" hidden="1" customHeight="1">
      <c r="A170" s="159"/>
      <c r="B170" s="174"/>
      <c r="C170" s="160" t="s">
        <v>1343</v>
      </c>
      <c r="D170" s="167" t="s">
        <v>493</v>
      </c>
      <c r="E170" s="151">
        <v>0.14599999999999999</v>
      </c>
      <c r="F170" s="176">
        <v>18210</v>
      </c>
      <c r="G170" s="151">
        <f t="shared" si="11"/>
        <v>2659</v>
      </c>
      <c r="H170" s="152">
        <v>3238</v>
      </c>
      <c r="I170" s="152">
        <f t="shared" si="8"/>
        <v>5897</v>
      </c>
      <c r="J170" s="152">
        <f t="shared" si="10"/>
        <v>6369</v>
      </c>
      <c r="K170" s="177">
        <f t="shared" si="9"/>
        <v>0.45090724096998475</v>
      </c>
    </row>
    <row r="171" spans="1:11" ht="31.5" hidden="1" customHeight="1">
      <c r="A171" s="159"/>
      <c r="B171" s="174"/>
      <c r="C171" s="160" t="s">
        <v>1344</v>
      </c>
      <c r="D171" s="167" t="s">
        <v>493</v>
      </c>
      <c r="E171" s="151">
        <v>0.14499999999999999</v>
      </c>
      <c r="F171" s="176">
        <v>18210</v>
      </c>
      <c r="G171" s="151">
        <f t="shared" si="11"/>
        <v>2640</v>
      </c>
      <c r="H171" s="152">
        <v>3232</v>
      </c>
      <c r="I171" s="152">
        <f t="shared" si="8"/>
        <v>5872</v>
      </c>
      <c r="J171" s="152">
        <f t="shared" si="10"/>
        <v>6342</v>
      </c>
      <c r="K171" s="177">
        <f t="shared" si="9"/>
        <v>0.44959128065395093</v>
      </c>
    </row>
    <row r="172" spans="1:11" ht="31.5" hidden="1" customHeight="1">
      <c r="A172" s="159"/>
      <c r="B172" s="174"/>
      <c r="C172" s="160" t="s">
        <v>1345</v>
      </c>
      <c r="D172" s="167" t="s">
        <v>493</v>
      </c>
      <c r="E172" s="151">
        <v>0.14499999999999999</v>
      </c>
      <c r="F172" s="176">
        <v>18210</v>
      </c>
      <c r="G172" s="151">
        <f t="shared" si="11"/>
        <v>2640</v>
      </c>
      <c r="H172" s="152">
        <v>3226</v>
      </c>
      <c r="I172" s="152">
        <f t="shared" si="8"/>
        <v>5866</v>
      </c>
      <c r="J172" s="152">
        <f t="shared" si="10"/>
        <v>6335</v>
      </c>
      <c r="K172" s="177">
        <f t="shared" si="9"/>
        <v>0.45005114217524717</v>
      </c>
    </row>
    <row r="173" spans="1:11" ht="31.5" customHeight="1">
      <c r="A173" s="167" t="s">
        <v>5</v>
      </c>
      <c r="B173" s="174">
        <v>115126.309559293</v>
      </c>
      <c r="C173" s="160" t="s">
        <v>1346</v>
      </c>
      <c r="D173" s="167" t="s">
        <v>493</v>
      </c>
      <c r="E173" s="151">
        <v>0.14499999999999999</v>
      </c>
      <c r="F173" s="176">
        <v>18210</v>
      </c>
      <c r="G173" s="151">
        <f t="shared" si="11"/>
        <v>2640</v>
      </c>
      <c r="H173" s="152">
        <v>3220</v>
      </c>
      <c r="I173" s="152">
        <f t="shared" si="8"/>
        <v>5860</v>
      </c>
      <c r="J173" s="152">
        <f t="shared" si="10"/>
        <v>6329</v>
      </c>
      <c r="K173" s="177">
        <f t="shared" si="9"/>
        <v>0.45051194539249145</v>
      </c>
    </row>
    <row r="174" spans="1:11" ht="31.5" hidden="1" customHeight="1">
      <c r="A174" s="159"/>
      <c r="B174" s="174"/>
      <c r="C174" s="160" t="s">
        <v>1347</v>
      </c>
      <c r="D174" s="167" t="s">
        <v>493</v>
      </c>
      <c r="E174" s="151">
        <v>0.14399999999999999</v>
      </c>
      <c r="F174" s="176">
        <v>18210</v>
      </c>
      <c r="G174" s="151">
        <f t="shared" si="11"/>
        <v>2622</v>
      </c>
      <c r="H174" s="152">
        <v>3215</v>
      </c>
      <c r="I174" s="152">
        <f t="shared" si="8"/>
        <v>5837</v>
      </c>
      <c r="J174" s="152">
        <f t="shared" si="10"/>
        <v>6304</v>
      </c>
      <c r="K174" s="177">
        <f t="shared" si="9"/>
        <v>0.44920335788932669</v>
      </c>
    </row>
    <row r="175" spans="1:11" ht="31.5" hidden="1" customHeight="1">
      <c r="A175" s="159"/>
      <c r="B175" s="174"/>
      <c r="C175" s="160" t="s">
        <v>1348</v>
      </c>
      <c r="D175" s="167" t="s">
        <v>493</v>
      </c>
      <c r="E175" s="151">
        <v>0.14399999999999999</v>
      </c>
      <c r="F175" s="176">
        <v>18210</v>
      </c>
      <c r="G175" s="151">
        <f t="shared" si="11"/>
        <v>2622</v>
      </c>
      <c r="H175" s="152">
        <v>3210</v>
      </c>
      <c r="I175" s="152">
        <f t="shared" si="8"/>
        <v>5832</v>
      </c>
      <c r="J175" s="152">
        <f t="shared" si="10"/>
        <v>6299</v>
      </c>
      <c r="K175" s="177">
        <f t="shared" si="9"/>
        <v>0.44958847736625512</v>
      </c>
    </row>
    <row r="176" spans="1:11" ht="31.5" hidden="1" customHeight="1">
      <c r="A176" s="159"/>
      <c r="B176" s="174"/>
      <c r="C176" s="160" t="s">
        <v>1349</v>
      </c>
      <c r="D176" s="167" t="s">
        <v>493</v>
      </c>
      <c r="E176" s="151">
        <v>0.14399999999999999</v>
      </c>
      <c r="F176" s="176">
        <v>18210</v>
      </c>
      <c r="G176" s="151">
        <f t="shared" si="11"/>
        <v>2622</v>
      </c>
      <c r="H176" s="152">
        <v>3204</v>
      </c>
      <c r="I176" s="152">
        <f t="shared" si="8"/>
        <v>5826</v>
      </c>
      <c r="J176" s="152">
        <f t="shared" si="10"/>
        <v>6292</v>
      </c>
      <c r="K176" s="177">
        <f t="shared" si="9"/>
        <v>0.45005149330587024</v>
      </c>
    </row>
    <row r="177" spans="1:11" ht="31.5" hidden="1" customHeight="1">
      <c r="A177" s="159"/>
      <c r="B177" s="174"/>
      <c r="C177" s="160" t="s">
        <v>1350</v>
      </c>
      <c r="D177" s="167" t="s">
        <v>493</v>
      </c>
      <c r="E177" s="151">
        <v>0.14399999999999999</v>
      </c>
      <c r="F177" s="176">
        <v>18210</v>
      </c>
      <c r="G177" s="151">
        <f t="shared" si="11"/>
        <v>2622</v>
      </c>
      <c r="H177" s="152">
        <v>3199</v>
      </c>
      <c r="I177" s="152">
        <f t="shared" si="8"/>
        <v>5821</v>
      </c>
      <c r="J177" s="152">
        <f t="shared" si="10"/>
        <v>6287</v>
      </c>
      <c r="K177" s="177">
        <f t="shared" si="9"/>
        <v>0.45043806906029893</v>
      </c>
    </row>
    <row r="178" spans="1:11" ht="31.5" hidden="1" customHeight="1">
      <c r="A178" s="159"/>
      <c r="B178" s="174"/>
      <c r="C178" s="160" t="s">
        <v>1351</v>
      </c>
      <c r="D178" s="167" t="s">
        <v>493</v>
      </c>
      <c r="E178" s="151">
        <v>0.14299999999999999</v>
      </c>
      <c r="F178" s="176">
        <v>18210</v>
      </c>
      <c r="G178" s="151">
        <f t="shared" si="11"/>
        <v>2604</v>
      </c>
      <c r="H178" s="152">
        <v>3194</v>
      </c>
      <c r="I178" s="152">
        <f t="shared" si="8"/>
        <v>5798</v>
      </c>
      <c r="J178" s="152">
        <f t="shared" si="10"/>
        <v>6262</v>
      </c>
      <c r="K178" s="177">
        <f t="shared" si="9"/>
        <v>0.44912038634011731</v>
      </c>
    </row>
    <row r="179" spans="1:11" ht="31.5" hidden="1" customHeight="1">
      <c r="A179" s="159"/>
      <c r="B179" s="174"/>
      <c r="C179" s="160" t="s">
        <v>1352</v>
      </c>
      <c r="D179" s="167" t="s">
        <v>493</v>
      </c>
      <c r="E179" s="151">
        <v>0.14299999999999999</v>
      </c>
      <c r="F179" s="176">
        <v>18210</v>
      </c>
      <c r="G179" s="151">
        <f t="shared" si="11"/>
        <v>2604</v>
      </c>
      <c r="H179" s="152">
        <v>3188</v>
      </c>
      <c r="I179" s="152">
        <f t="shared" si="8"/>
        <v>5792</v>
      </c>
      <c r="J179" s="152">
        <f t="shared" si="10"/>
        <v>6255</v>
      </c>
      <c r="K179" s="177">
        <f t="shared" si="9"/>
        <v>0.449585635359116</v>
      </c>
    </row>
    <row r="180" spans="1:11" ht="31.5" hidden="1" customHeight="1">
      <c r="A180" s="159"/>
      <c r="B180" s="174"/>
      <c r="C180" s="160" t="s">
        <v>1353</v>
      </c>
      <c r="D180" s="167" t="s">
        <v>493</v>
      </c>
      <c r="E180" s="151">
        <v>0.14299999999999999</v>
      </c>
      <c r="F180" s="176">
        <v>18210</v>
      </c>
      <c r="G180" s="151">
        <f t="shared" si="11"/>
        <v>2604</v>
      </c>
      <c r="H180" s="152">
        <v>3183</v>
      </c>
      <c r="I180" s="152">
        <f t="shared" si="8"/>
        <v>5787</v>
      </c>
      <c r="J180" s="152">
        <f t="shared" si="10"/>
        <v>6250</v>
      </c>
      <c r="K180" s="177">
        <f t="shared" si="9"/>
        <v>0.44997407983411092</v>
      </c>
    </row>
    <row r="181" spans="1:11" ht="31.5" hidden="1" customHeight="1">
      <c r="A181" s="159"/>
      <c r="B181" s="174"/>
      <c r="C181" s="160" t="s">
        <v>1354</v>
      </c>
      <c r="D181" s="167" t="s">
        <v>493</v>
      </c>
      <c r="E181" s="151">
        <v>0.14299999999999999</v>
      </c>
      <c r="F181" s="176">
        <v>18210</v>
      </c>
      <c r="G181" s="151">
        <f t="shared" si="11"/>
        <v>2604</v>
      </c>
      <c r="H181" s="152">
        <v>3178</v>
      </c>
      <c r="I181" s="152">
        <f t="shared" si="8"/>
        <v>5782</v>
      </c>
      <c r="J181" s="152">
        <f t="shared" si="10"/>
        <v>6245</v>
      </c>
      <c r="K181" s="177">
        <f t="shared" si="9"/>
        <v>0.45036319612590797</v>
      </c>
    </row>
    <row r="182" spans="1:11" ht="31.5" hidden="1" customHeight="1">
      <c r="A182" s="159"/>
      <c r="B182" s="174"/>
      <c r="C182" s="160" t="s">
        <v>1355</v>
      </c>
      <c r="D182" s="167" t="s">
        <v>493</v>
      </c>
      <c r="E182" s="151">
        <v>0.14299999999999999</v>
      </c>
      <c r="F182" s="176">
        <v>18210</v>
      </c>
      <c r="G182" s="151">
        <f t="shared" si="11"/>
        <v>2604</v>
      </c>
      <c r="H182" s="152">
        <v>3172</v>
      </c>
      <c r="I182" s="152">
        <f t="shared" si="8"/>
        <v>5776</v>
      </c>
      <c r="J182" s="152">
        <f t="shared" si="10"/>
        <v>6238</v>
      </c>
      <c r="K182" s="177">
        <f t="shared" si="9"/>
        <v>0.45083102493074795</v>
      </c>
    </row>
    <row r="183" spans="1:11" ht="31.5" customHeight="1">
      <c r="A183" s="167" t="s">
        <v>5</v>
      </c>
      <c r="B183" s="174">
        <v>115127.361294444</v>
      </c>
      <c r="C183" s="160" t="s">
        <v>1356</v>
      </c>
      <c r="D183" s="167" t="s">
        <v>493</v>
      </c>
      <c r="E183" s="151">
        <v>0.14199999999999999</v>
      </c>
      <c r="F183" s="176">
        <v>18210</v>
      </c>
      <c r="G183" s="151">
        <f t="shared" si="11"/>
        <v>2586</v>
      </c>
      <c r="H183" s="152">
        <v>3167</v>
      </c>
      <c r="I183" s="152">
        <f t="shared" si="8"/>
        <v>5753</v>
      </c>
      <c r="J183" s="152">
        <f t="shared" si="10"/>
        <v>6213</v>
      </c>
      <c r="K183" s="177">
        <f t="shared" si="9"/>
        <v>0.44950460629236921</v>
      </c>
    </row>
    <row r="184" spans="1:11" ht="31.5" hidden="1" customHeight="1">
      <c r="A184" s="159"/>
      <c r="B184" s="174"/>
      <c r="C184" s="160" t="s">
        <v>1357</v>
      </c>
      <c r="D184" s="167" t="s">
        <v>493</v>
      </c>
      <c r="E184" s="151">
        <v>0.14199999999999999</v>
      </c>
      <c r="F184" s="176">
        <v>18210</v>
      </c>
      <c r="G184" s="151">
        <f t="shared" si="11"/>
        <v>2586</v>
      </c>
      <c r="H184" s="152">
        <v>3162</v>
      </c>
      <c r="I184" s="152">
        <f t="shared" si="8"/>
        <v>5748</v>
      </c>
      <c r="J184" s="152">
        <f t="shared" si="10"/>
        <v>6208</v>
      </c>
      <c r="K184" s="177">
        <f t="shared" si="9"/>
        <v>0.44989561586638832</v>
      </c>
    </row>
    <row r="185" spans="1:11" ht="31.5" hidden="1" customHeight="1">
      <c r="A185" s="159"/>
      <c r="B185" s="174"/>
      <c r="C185" s="160" t="s">
        <v>1358</v>
      </c>
      <c r="D185" s="167" t="s">
        <v>493</v>
      </c>
      <c r="E185" s="151">
        <v>0.14199999999999999</v>
      </c>
      <c r="F185" s="176">
        <v>18210</v>
      </c>
      <c r="G185" s="151">
        <f t="shared" si="11"/>
        <v>2586</v>
      </c>
      <c r="H185" s="152">
        <v>3156</v>
      </c>
      <c r="I185" s="152">
        <f t="shared" si="8"/>
        <v>5742</v>
      </c>
      <c r="J185" s="152">
        <f t="shared" si="10"/>
        <v>6201</v>
      </c>
      <c r="K185" s="177">
        <f t="shared" si="9"/>
        <v>0.45036572622779519</v>
      </c>
    </row>
    <row r="186" spans="1:11" ht="31.5" hidden="1" customHeight="1">
      <c r="A186" s="159"/>
      <c r="B186" s="174"/>
      <c r="C186" s="160" t="s">
        <v>1359</v>
      </c>
      <c r="D186" s="167" t="s">
        <v>493</v>
      </c>
      <c r="E186" s="151">
        <v>0.14199999999999999</v>
      </c>
      <c r="F186" s="176">
        <v>18210</v>
      </c>
      <c r="G186" s="151">
        <f t="shared" si="11"/>
        <v>2586</v>
      </c>
      <c r="H186" s="152">
        <v>3151</v>
      </c>
      <c r="I186" s="152">
        <f t="shared" si="8"/>
        <v>5737</v>
      </c>
      <c r="J186" s="152">
        <f t="shared" si="10"/>
        <v>6196</v>
      </c>
      <c r="K186" s="177">
        <f t="shared" si="9"/>
        <v>0.45075823601185289</v>
      </c>
    </row>
    <row r="187" spans="1:11" ht="31.5" hidden="1" customHeight="1">
      <c r="A187" s="159"/>
      <c r="B187" s="174"/>
      <c r="C187" s="160" t="s">
        <v>1360</v>
      </c>
      <c r="D187" s="167" t="s">
        <v>493</v>
      </c>
      <c r="E187" s="151">
        <v>0.14099999999999999</v>
      </c>
      <c r="F187" s="176">
        <v>18210</v>
      </c>
      <c r="G187" s="151">
        <f t="shared" si="11"/>
        <v>2568</v>
      </c>
      <c r="H187" s="152">
        <v>3145</v>
      </c>
      <c r="I187" s="152">
        <f t="shared" si="8"/>
        <v>5713</v>
      </c>
      <c r="J187" s="152">
        <f t="shared" si="10"/>
        <v>6170</v>
      </c>
      <c r="K187" s="177">
        <f t="shared" si="9"/>
        <v>0.44950113775599509</v>
      </c>
    </row>
    <row r="188" spans="1:11" ht="31.5" hidden="1" customHeight="1">
      <c r="A188" s="159"/>
      <c r="B188" s="174"/>
      <c r="C188" s="160" t="s">
        <v>1361</v>
      </c>
      <c r="D188" s="167" t="s">
        <v>493</v>
      </c>
      <c r="E188" s="151">
        <v>0.14099999999999999</v>
      </c>
      <c r="F188" s="176">
        <v>18210</v>
      </c>
      <c r="G188" s="151">
        <f t="shared" si="11"/>
        <v>2568</v>
      </c>
      <c r="H188" s="152">
        <v>3140</v>
      </c>
      <c r="I188" s="152">
        <f t="shared" si="8"/>
        <v>5708</v>
      </c>
      <c r="J188" s="152">
        <f t="shared" si="10"/>
        <v>6165</v>
      </c>
      <c r="K188" s="177">
        <f t="shared" si="9"/>
        <v>0.44989488437281011</v>
      </c>
    </row>
    <row r="189" spans="1:11" ht="31.5" hidden="1" customHeight="1">
      <c r="A189" s="159"/>
      <c r="B189" s="174"/>
      <c r="C189" s="160" t="s">
        <v>1362</v>
      </c>
      <c r="D189" s="167" t="s">
        <v>493</v>
      </c>
      <c r="E189" s="151">
        <v>0.14099999999999999</v>
      </c>
      <c r="F189" s="176">
        <v>18210</v>
      </c>
      <c r="G189" s="151">
        <f t="shared" si="11"/>
        <v>2568</v>
      </c>
      <c r="H189" s="152">
        <v>3135</v>
      </c>
      <c r="I189" s="152">
        <f t="shared" si="8"/>
        <v>5703</v>
      </c>
      <c r="J189" s="152">
        <f t="shared" si="10"/>
        <v>6159</v>
      </c>
      <c r="K189" s="177">
        <f t="shared" si="9"/>
        <v>0.45028932140978434</v>
      </c>
    </row>
    <row r="190" spans="1:11" ht="31.5" hidden="1" customHeight="1">
      <c r="A190" s="159"/>
      <c r="B190" s="174"/>
      <c r="C190" s="160" t="s">
        <v>1363</v>
      </c>
      <c r="D190" s="167" t="s">
        <v>493</v>
      </c>
      <c r="E190" s="151">
        <v>0.14099999999999999</v>
      </c>
      <c r="F190" s="176">
        <v>18210</v>
      </c>
      <c r="G190" s="151">
        <f t="shared" si="11"/>
        <v>2568</v>
      </c>
      <c r="H190" s="152">
        <v>3129</v>
      </c>
      <c r="I190" s="152">
        <f t="shared" si="8"/>
        <v>5697</v>
      </c>
      <c r="J190" s="152">
        <f t="shared" si="10"/>
        <v>6153</v>
      </c>
      <c r="K190" s="177">
        <f t="shared" si="9"/>
        <v>0.45076355976829913</v>
      </c>
    </row>
    <row r="191" spans="1:11" ht="31.5" hidden="1" customHeight="1">
      <c r="A191" s="159"/>
      <c r="B191" s="174"/>
      <c r="C191" s="160" t="s">
        <v>1364</v>
      </c>
      <c r="D191" s="167" t="s">
        <v>493</v>
      </c>
      <c r="E191" s="151">
        <v>0.14000000000000001</v>
      </c>
      <c r="F191" s="176">
        <v>18210</v>
      </c>
      <c r="G191" s="151">
        <f t="shared" si="11"/>
        <v>2549</v>
      </c>
      <c r="H191" s="152">
        <v>3124</v>
      </c>
      <c r="I191" s="152">
        <f t="shared" si="8"/>
        <v>5673</v>
      </c>
      <c r="J191" s="152">
        <f t="shared" si="10"/>
        <v>6127</v>
      </c>
      <c r="K191" s="177">
        <f t="shared" si="9"/>
        <v>0.44932134673012514</v>
      </c>
    </row>
    <row r="192" spans="1:11" ht="31.5" hidden="1" customHeight="1">
      <c r="A192" s="159"/>
      <c r="B192" s="174"/>
      <c r="C192" s="160" t="s">
        <v>1365</v>
      </c>
      <c r="D192" s="167" t="s">
        <v>493</v>
      </c>
      <c r="E192" s="151">
        <v>0.14000000000000001</v>
      </c>
      <c r="F192" s="176">
        <v>18210</v>
      </c>
      <c r="G192" s="151">
        <f t="shared" si="11"/>
        <v>2549</v>
      </c>
      <c r="H192" s="152">
        <v>3119</v>
      </c>
      <c r="I192" s="152">
        <f t="shared" si="8"/>
        <v>5668</v>
      </c>
      <c r="J192" s="152">
        <f t="shared" si="10"/>
        <v>6121</v>
      </c>
      <c r="K192" s="177">
        <f t="shared" si="9"/>
        <v>0.44971771347918138</v>
      </c>
    </row>
    <row r="193" spans="1:11" ht="31.5" customHeight="1">
      <c r="A193" s="167" t="s">
        <v>5</v>
      </c>
      <c r="B193" s="174">
        <v>115128.413029594</v>
      </c>
      <c r="C193" s="160" t="s">
        <v>1366</v>
      </c>
      <c r="D193" s="167" t="s">
        <v>493</v>
      </c>
      <c r="E193" s="151">
        <v>0.14000000000000001</v>
      </c>
      <c r="F193" s="176">
        <v>18210</v>
      </c>
      <c r="G193" s="151">
        <f t="shared" si="11"/>
        <v>2549</v>
      </c>
      <c r="H193" s="152">
        <v>3114</v>
      </c>
      <c r="I193" s="152">
        <f t="shared" si="8"/>
        <v>5663</v>
      </c>
      <c r="J193" s="152">
        <f t="shared" si="10"/>
        <v>6116</v>
      </c>
      <c r="K193" s="177">
        <f t="shared" si="9"/>
        <v>0.45011478015186296</v>
      </c>
    </row>
    <row r="194" spans="1:11" ht="31.5" hidden="1" customHeight="1">
      <c r="A194" s="159"/>
      <c r="B194" s="174"/>
      <c r="C194" s="160" t="s">
        <v>1367</v>
      </c>
      <c r="D194" s="167" t="s">
        <v>493</v>
      </c>
      <c r="E194" s="151">
        <v>0.14000000000000001</v>
      </c>
      <c r="F194" s="176">
        <v>18210</v>
      </c>
      <c r="G194" s="151">
        <f t="shared" si="11"/>
        <v>2549</v>
      </c>
      <c r="H194" s="152">
        <v>3110</v>
      </c>
      <c r="I194" s="152">
        <f t="shared" si="8"/>
        <v>5659</v>
      </c>
      <c r="J194" s="152">
        <f t="shared" si="10"/>
        <v>6112</v>
      </c>
      <c r="K194" s="177">
        <f t="shared" si="9"/>
        <v>0.45043293868174589</v>
      </c>
    </row>
    <row r="195" spans="1:11" ht="31.5" hidden="1" customHeight="1">
      <c r="A195" s="159"/>
      <c r="B195" s="174"/>
      <c r="C195" s="160" t="s">
        <v>1368</v>
      </c>
      <c r="D195" s="167" t="s">
        <v>493</v>
      </c>
      <c r="E195" s="151">
        <v>0.14000000000000001</v>
      </c>
      <c r="F195" s="176">
        <v>18210</v>
      </c>
      <c r="G195" s="151">
        <f t="shared" si="11"/>
        <v>2549</v>
      </c>
      <c r="H195" s="152">
        <v>3106</v>
      </c>
      <c r="I195" s="152">
        <f t="shared" si="8"/>
        <v>5655</v>
      </c>
      <c r="J195" s="152">
        <f t="shared" si="10"/>
        <v>6107</v>
      </c>
      <c r="K195" s="177">
        <f t="shared" si="9"/>
        <v>0.45075154730327144</v>
      </c>
    </row>
    <row r="196" spans="1:11" ht="31.5" hidden="1" customHeight="1">
      <c r="A196" s="159"/>
      <c r="B196" s="174"/>
      <c r="C196" s="160" t="s">
        <v>1369</v>
      </c>
      <c r="D196" s="167" t="s">
        <v>493</v>
      </c>
      <c r="E196" s="151">
        <v>0.13900000000000001</v>
      </c>
      <c r="F196" s="176">
        <v>18210</v>
      </c>
      <c r="G196" s="151">
        <f t="shared" si="11"/>
        <v>2531</v>
      </c>
      <c r="H196" s="152">
        <v>3103</v>
      </c>
      <c r="I196" s="152">
        <f t="shared" si="8"/>
        <v>5634</v>
      </c>
      <c r="J196" s="152">
        <f t="shared" si="10"/>
        <v>6085</v>
      </c>
      <c r="K196" s="177">
        <f t="shared" si="9"/>
        <v>0.44923677671281503</v>
      </c>
    </row>
    <row r="197" spans="1:11" ht="31.5" hidden="1" customHeight="1">
      <c r="A197" s="159"/>
      <c r="B197" s="174"/>
      <c r="C197" s="160" t="s">
        <v>1370</v>
      </c>
      <c r="D197" s="167" t="s">
        <v>493</v>
      </c>
      <c r="E197" s="151">
        <v>0.13900000000000001</v>
      </c>
      <c r="F197" s="176">
        <v>18210</v>
      </c>
      <c r="G197" s="151">
        <f t="shared" si="11"/>
        <v>2531</v>
      </c>
      <c r="H197" s="152">
        <v>3099</v>
      </c>
      <c r="I197" s="152">
        <f t="shared" si="8"/>
        <v>5630</v>
      </c>
      <c r="J197" s="152">
        <f t="shared" si="10"/>
        <v>6080</v>
      </c>
      <c r="K197" s="177">
        <f t="shared" si="9"/>
        <v>0.44955595026642986</v>
      </c>
    </row>
    <row r="198" spans="1:11" ht="31.5" hidden="1" customHeight="1">
      <c r="A198" s="159"/>
      <c r="B198" s="174"/>
      <c r="C198" s="160" t="s">
        <v>1371</v>
      </c>
      <c r="D198" s="167" t="s">
        <v>493</v>
      </c>
      <c r="E198" s="151">
        <v>0.13900000000000001</v>
      </c>
      <c r="F198" s="176">
        <v>18210</v>
      </c>
      <c r="G198" s="151">
        <f t="shared" si="11"/>
        <v>2531</v>
      </c>
      <c r="H198" s="152">
        <v>3096</v>
      </c>
      <c r="I198" s="152">
        <f t="shared" si="8"/>
        <v>5627</v>
      </c>
      <c r="J198" s="152">
        <f t="shared" si="10"/>
        <v>6077</v>
      </c>
      <c r="K198" s="177">
        <f t="shared" si="9"/>
        <v>0.44979562822107694</v>
      </c>
    </row>
    <row r="199" spans="1:11" ht="31.5" hidden="1" customHeight="1">
      <c r="A199" s="159"/>
      <c r="B199" s="174"/>
      <c r="C199" s="160" t="s">
        <v>1372</v>
      </c>
      <c r="D199" s="167" t="s">
        <v>493</v>
      </c>
      <c r="E199" s="151">
        <v>0.13900000000000001</v>
      </c>
      <c r="F199" s="176">
        <v>18210</v>
      </c>
      <c r="G199" s="151">
        <f t="shared" si="11"/>
        <v>2531</v>
      </c>
      <c r="H199" s="152">
        <v>3093</v>
      </c>
      <c r="I199" s="152">
        <f t="shared" si="8"/>
        <v>5624</v>
      </c>
      <c r="J199" s="152">
        <f t="shared" si="10"/>
        <v>6074</v>
      </c>
      <c r="K199" s="177">
        <f t="shared" si="9"/>
        <v>0.45003556187766713</v>
      </c>
    </row>
    <row r="200" spans="1:11" ht="31.5" hidden="1" customHeight="1">
      <c r="A200" s="159"/>
      <c r="B200" s="174"/>
      <c r="C200" s="160" t="s">
        <v>1373</v>
      </c>
      <c r="D200" s="167" t="s">
        <v>493</v>
      </c>
      <c r="E200" s="151">
        <v>0.13900000000000001</v>
      </c>
      <c r="F200" s="176">
        <v>18210</v>
      </c>
      <c r="G200" s="151">
        <f t="shared" si="11"/>
        <v>2531</v>
      </c>
      <c r="H200" s="152">
        <v>3089</v>
      </c>
      <c r="I200" s="152">
        <f t="shared" si="8"/>
        <v>5620</v>
      </c>
      <c r="J200" s="152">
        <f t="shared" si="10"/>
        <v>6070</v>
      </c>
      <c r="K200" s="177">
        <f t="shared" si="9"/>
        <v>0.45035587188612097</v>
      </c>
    </row>
    <row r="201" spans="1:11" ht="31.5" hidden="1" customHeight="1">
      <c r="A201" s="159"/>
      <c r="B201" s="174"/>
      <c r="C201" s="160" t="s">
        <v>1374</v>
      </c>
      <c r="D201" s="167" t="s">
        <v>493</v>
      </c>
      <c r="E201" s="151">
        <v>0.13900000000000001</v>
      </c>
      <c r="F201" s="176">
        <v>18210</v>
      </c>
      <c r="G201" s="151">
        <f t="shared" si="11"/>
        <v>2531</v>
      </c>
      <c r="H201" s="152">
        <v>3086</v>
      </c>
      <c r="I201" s="152">
        <f t="shared" ref="I201:I264" si="12">ROUND(G201+H201,0)</f>
        <v>5617</v>
      </c>
      <c r="J201" s="152">
        <f t="shared" si="10"/>
        <v>6066</v>
      </c>
      <c r="K201" s="177">
        <f t="shared" ref="K201:K264" si="13">+G201/I201</f>
        <v>0.45059640377425669</v>
      </c>
    </row>
    <row r="202" spans="1:11" ht="31.5" hidden="1" customHeight="1">
      <c r="A202" s="159"/>
      <c r="B202" s="174"/>
      <c r="C202" s="160" t="s">
        <v>1375</v>
      </c>
      <c r="D202" s="167" t="s">
        <v>493</v>
      </c>
      <c r="E202" s="151">
        <v>0.13800000000000001</v>
      </c>
      <c r="F202" s="176">
        <v>18210</v>
      </c>
      <c r="G202" s="151">
        <f t="shared" si="11"/>
        <v>2513</v>
      </c>
      <c r="H202" s="152">
        <v>3082</v>
      </c>
      <c r="I202" s="152">
        <f t="shared" si="12"/>
        <v>5595</v>
      </c>
      <c r="J202" s="152">
        <f t="shared" ref="J202:J265" si="14">ROUND(I202+I202*8%,0)</f>
        <v>6043</v>
      </c>
      <c r="K202" s="177">
        <f t="shared" si="13"/>
        <v>0.4491510277033065</v>
      </c>
    </row>
    <row r="203" spans="1:11" ht="31.5" hidden="1" customHeight="1">
      <c r="A203" s="159" t="s">
        <v>5</v>
      </c>
      <c r="B203" s="174">
        <v>115129.464764744</v>
      </c>
      <c r="C203" s="160" t="s">
        <v>1376</v>
      </c>
      <c r="D203" s="167" t="s">
        <v>493</v>
      </c>
      <c r="E203" s="151">
        <v>0.13800000000000001</v>
      </c>
      <c r="F203" s="176">
        <v>18210</v>
      </c>
      <c r="G203" s="151">
        <f t="shared" si="11"/>
        <v>2513</v>
      </c>
      <c r="H203" s="152">
        <v>3079</v>
      </c>
      <c r="I203" s="152">
        <f t="shared" si="12"/>
        <v>5592</v>
      </c>
      <c r="J203" s="152">
        <f t="shared" si="14"/>
        <v>6039</v>
      </c>
      <c r="K203" s="177">
        <f t="shared" si="13"/>
        <v>0.44939198855507867</v>
      </c>
    </row>
    <row r="204" spans="1:11" ht="31.5" hidden="1" customHeight="1">
      <c r="A204" s="159"/>
      <c r="B204" s="174"/>
      <c r="C204" s="160" t="s">
        <v>1377</v>
      </c>
      <c r="D204" s="167" t="s">
        <v>493</v>
      </c>
      <c r="E204" s="151">
        <v>0.13800000000000001</v>
      </c>
      <c r="F204" s="176">
        <v>18210</v>
      </c>
      <c r="G204" s="151">
        <f t="shared" ref="G204:G267" si="15">ROUND(E204*F204,0)</f>
        <v>2513</v>
      </c>
      <c r="H204" s="152">
        <v>3076</v>
      </c>
      <c r="I204" s="152">
        <f t="shared" si="12"/>
        <v>5589</v>
      </c>
      <c r="J204" s="152">
        <f t="shared" si="14"/>
        <v>6036</v>
      </c>
      <c r="K204" s="177">
        <f t="shared" si="13"/>
        <v>0.44963320808731438</v>
      </c>
    </row>
    <row r="205" spans="1:11" ht="31.5" hidden="1" customHeight="1">
      <c r="A205" s="159"/>
      <c r="B205" s="174"/>
      <c r="C205" s="160" t="s">
        <v>1378</v>
      </c>
      <c r="D205" s="167" t="s">
        <v>493</v>
      </c>
      <c r="E205" s="151">
        <v>0.13800000000000001</v>
      </c>
      <c r="F205" s="176">
        <v>18210</v>
      </c>
      <c r="G205" s="151">
        <f t="shared" si="15"/>
        <v>2513</v>
      </c>
      <c r="H205" s="152">
        <v>3073</v>
      </c>
      <c r="I205" s="152">
        <f t="shared" si="12"/>
        <v>5586</v>
      </c>
      <c r="J205" s="152">
        <f t="shared" si="14"/>
        <v>6033</v>
      </c>
      <c r="K205" s="177">
        <f t="shared" si="13"/>
        <v>0.44987468671679198</v>
      </c>
    </row>
    <row r="206" spans="1:11" ht="31.5" hidden="1" customHeight="1">
      <c r="A206" s="159"/>
      <c r="B206" s="174"/>
      <c r="C206" s="160" t="s">
        <v>1379</v>
      </c>
      <c r="D206" s="167" t="s">
        <v>493</v>
      </c>
      <c r="E206" s="151">
        <v>0.13800000000000001</v>
      </c>
      <c r="F206" s="176">
        <v>18210</v>
      </c>
      <c r="G206" s="151">
        <f t="shared" si="15"/>
        <v>2513</v>
      </c>
      <c r="H206" s="152">
        <v>3070</v>
      </c>
      <c r="I206" s="152">
        <f t="shared" si="12"/>
        <v>5583</v>
      </c>
      <c r="J206" s="152">
        <f t="shared" si="14"/>
        <v>6030</v>
      </c>
      <c r="K206" s="177">
        <f t="shared" si="13"/>
        <v>0.45011642486118575</v>
      </c>
    </row>
    <row r="207" spans="1:11" ht="31.5" hidden="1" customHeight="1">
      <c r="A207" s="159"/>
      <c r="B207" s="174"/>
      <c r="C207" s="160" t="s">
        <v>1380</v>
      </c>
      <c r="D207" s="167" t="s">
        <v>493</v>
      </c>
      <c r="E207" s="151">
        <v>0.13800000000000001</v>
      </c>
      <c r="F207" s="176">
        <v>18210</v>
      </c>
      <c r="G207" s="151">
        <f t="shared" si="15"/>
        <v>2513</v>
      </c>
      <c r="H207" s="152">
        <v>3067</v>
      </c>
      <c r="I207" s="152">
        <f t="shared" si="12"/>
        <v>5580</v>
      </c>
      <c r="J207" s="152">
        <f t="shared" si="14"/>
        <v>6026</v>
      </c>
      <c r="K207" s="177">
        <f t="shared" si="13"/>
        <v>0.45035842293906808</v>
      </c>
    </row>
    <row r="208" spans="1:11" ht="31.5" hidden="1" customHeight="1">
      <c r="A208" s="159"/>
      <c r="B208" s="174"/>
      <c r="C208" s="160" t="s">
        <v>1381</v>
      </c>
      <c r="D208" s="167" t="s">
        <v>493</v>
      </c>
      <c r="E208" s="151">
        <v>0.13800000000000001</v>
      </c>
      <c r="F208" s="176">
        <v>18210</v>
      </c>
      <c r="G208" s="151">
        <f t="shared" si="15"/>
        <v>2513</v>
      </c>
      <c r="H208" s="152">
        <v>3064</v>
      </c>
      <c r="I208" s="152">
        <f t="shared" si="12"/>
        <v>5577</v>
      </c>
      <c r="J208" s="152">
        <f t="shared" si="14"/>
        <v>6023</v>
      </c>
      <c r="K208" s="177">
        <f t="shared" si="13"/>
        <v>0.45060068136991216</v>
      </c>
    </row>
    <row r="209" spans="1:11" ht="31.5" hidden="1" customHeight="1">
      <c r="A209" s="159"/>
      <c r="B209" s="174"/>
      <c r="C209" s="160" t="s">
        <v>1382</v>
      </c>
      <c r="D209" s="167" t="s">
        <v>493</v>
      </c>
      <c r="E209" s="151">
        <v>0.13800000000000001</v>
      </c>
      <c r="F209" s="176">
        <v>18210</v>
      </c>
      <c r="G209" s="151">
        <f t="shared" si="15"/>
        <v>2513</v>
      </c>
      <c r="H209" s="152">
        <v>3061</v>
      </c>
      <c r="I209" s="152">
        <f t="shared" si="12"/>
        <v>5574</v>
      </c>
      <c r="J209" s="152">
        <f t="shared" si="14"/>
        <v>6020</v>
      </c>
      <c r="K209" s="177">
        <f t="shared" si="13"/>
        <v>0.45084320057409399</v>
      </c>
    </row>
    <row r="210" spans="1:11" ht="31.5" hidden="1" customHeight="1">
      <c r="A210" s="159"/>
      <c r="B210" s="174"/>
      <c r="C210" s="160" t="s">
        <v>1383</v>
      </c>
      <c r="D210" s="167" t="s">
        <v>493</v>
      </c>
      <c r="E210" s="151">
        <v>0.13700000000000001</v>
      </c>
      <c r="F210" s="176">
        <v>18210</v>
      </c>
      <c r="G210" s="151">
        <f t="shared" si="15"/>
        <v>2495</v>
      </c>
      <c r="H210" s="152">
        <v>3058</v>
      </c>
      <c r="I210" s="152">
        <f t="shared" si="12"/>
        <v>5553</v>
      </c>
      <c r="J210" s="152">
        <f t="shared" si="14"/>
        <v>5997</v>
      </c>
      <c r="K210" s="177">
        <f t="shared" si="13"/>
        <v>0.44930668107329369</v>
      </c>
    </row>
    <row r="211" spans="1:11" ht="31.5" hidden="1" customHeight="1">
      <c r="A211" s="159"/>
      <c r="B211" s="174"/>
      <c r="C211" s="160" t="s">
        <v>1384</v>
      </c>
      <c r="D211" s="167" t="s">
        <v>493</v>
      </c>
      <c r="E211" s="151">
        <v>0.13700000000000001</v>
      </c>
      <c r="F211" s="176">
        <v>18210</v>
      </c>
      <c r="G211" s="151">
        <f t="shared" si="15"/>
        <v>2495</v>
      </c>
      <c r="H211" s="152">
        <v>3055</v>
      </c>
      <c r="I211" s="152">
        <f t="shared" si="12"/>
        <v>5550</v>
      </c>
      <c r="J211" s="152">
        <f t="shared" si="14"/>
        <v>5994</v>
      </c>
      <c r="K211" s="177">
        <f t="shared" si="13"/>
        <v>0.44954954954954957</v>
      </c>
    </row>
    <row r="212" spans="1:11" ht="31.5" hidden="1" customHeight="1">
      <c r="A212" s="159"/>
      <c r="B212" s="174"/>
      <c r="C212" s="160" t="s">
        <v>1385</v>
      </c>
      <c r="D212" s="167" t="s">
        <v>493</v>
      </c>
      <c r="E212" s="151">
        <v>0.13700000000000001</v>
      </c>
      <c r="F212" s="176">
        <v>18210</v>
      </c>
      <c r="G212" s="151">
        <f t="shared" si="15"/>
        <v>2495</v>
      </c>
      <c r="H212" s="152">
        <v>3052</v>
      </c>
      <c r="I212" s="152">
        <f t="shared" si="12"/>
        <v>5547</v>
      </c>
      <c r="J212" s="152">
        <f t="shared" si="14"/>
        <v>5991</v>
      </c>
      <c r="K212" s="177">
        <f t="shared" si="13"/>
        <v>0.44979268072832163</v>
      </c>
    </row>
    <row r="213" spans="1:11" ht="31.5" hidden="1" customHeight="1">
      <c r="A213" s="159" t="s">
        <v>5</v>
      </c>
      <c r="B213" s="174">
        <v>115130</v>
      </c>
      <c r="C213" s="160" t="s">
        <v>1386</v>
      </c>
      <c r="D213" s="167" t="s">
        <v>493</v>
      </c>
      <c r="E213" s="151">
        <v>0.13700000000000001</v>
      </c>
      <c r="F213" s="176">
        <v>18210</v>
      </c>
      <c r="G213" s="151">
        <f t="shared" si="15"/>
        <v>2495</v>
      </c>
      <c r="H213" s="152">
        <v>3050</v>
      </c>
      <c r="I213" s="152">
        <f t="shared" si="12"/>
        <v>5545</v>
      </c>
      <c r="J213" s="152">
        <f t="shared" si="14"/>
        <v>5989</v>
      </c>
      <c r="K213" s="177">
        <f t="shared" si="13"/>
        <v>0.44995491433724077</v>
      </c>
    </row>
    <row r="214" spans="1:11" ht="31.5" hidden="1" customHeight="1">
      <c r="A214" s="159"/>
      <c r="B214" s="174"/>
      <c r="C214" s="160" t="s">
        <v>1387</v>
      </c>
      <c r="D214" s="167" t="s">
        <v>493</v>
      </c>
      <c r="E214" s="151">
        <v>0.13700000000000001</v>
      </c>
      <c r="F214" s="176">
        <v>18210</v>
      </c>
      <c r="G214" s="151">
        <f t="shared" si="15"/>
        <v>2495</v>
      </c>
      <c r="H214" s="152">
        <v>3047</v>
      </c>
      <c r="I214" s="152">
        <f t="shared" si="12"/>
        <v>5542</v>
      </c>
      <c r="J214" s="152">
        <f t="shared" si="14"/>
        <v>5985</v>
      </c>
      <c r="K214" s="177">
        <f t="shared" si="13"/>
        <v>0.45019848430169612</v>
      </c>
    </row>
    <row r="215" spans="1:11" ht="31.5" hidden="1" customHeight="1">
      <c r="A215" s="159"/>
      <c r="B215" s="174"/>
      <c r="C215" s="160" t="s">
        <v>1388</v>
      </c>
      <c r="D215" s="167" t="s">
        <v>493</v>
      </c>
      <c r="E215" s="151">
        <v>0.13700000000000001</v>
      </c>
      <c r="F215" s="176">
        <v>18210</v>
      </c>
      <c r="G215" s="151">
        <f t="shared" si="15"/>
        <v>2495</v>
      </c>
      <c r="H215" s="152">
        <v>3044</v>
      </c>
      <c r="I215" s="152">
        <f t="shared" si="12"/>
        <v>5539</v>
      </c>
      <c r="J215" s="152">
        <f t="shared" si="14"/>
        <v>5982</v>
      </c>
      <c r="K215" s="177">
        <f t="shared" si="13"/>
        <v>0.4504423181079617</v>
      </c>
    </row>
    <row r="216" spans="1:11" ht="31.5" hidden="1" customHeight="1">
      <c r="A216" s="159"/>
      <c r="B216" s="174"/>
      <c r="C216" s="160" t="s">
        <v>1389</v>
      </c>
      <c r="D216" s="167" t="s">
        <v>493</v>
      </c>
      <c r="E216" s="151">
        <v>0.13700000000000001</v>
      </c>
      <c r="F216" s="176">
        <v>18210</v>
      </c>
      <c r="G216" s="151">
        <f t="shared" si="15"/>
        <v>2495</v>
      </c>
      <c r="H216" s="152">
        <v>3041</v>
      </c>
      <c r="I216" s="152">
        <f t="shared" si="12"/>
        <v>5536</v>
      </c>
      <c r="J216" s="152">
        <f t="shared" si="14"/>
        <v>5979</v>
      </c>
      <c r="K216" s="177">
        <f t="shared" si="13"/>
        <v>0.45068641618497107</v>
      </c>
    </row>
    <row r="217" spans="1:11" ht="31.5" hidden="1" customHeight="1">
      <c r="A217" s="159"/>
      <c r="B217" s="174"/>
      <c r="C217" s="160" t="s">
        <v>1390</v>
      </c>
      <c r="D217" s="167" t="s">
        <v>493</v>
      </c>
      <c r="E217" s="151">
        <v>0.13700000000000001</v>
      </c>
      <c r="F217" s="176">
        <v>18210</v>
      </c>
      <c r="G217" s="151">
        <f t="shared" si="15"/>
        <v>2495</v>
      </c>
      <c r="H217" s="152">
        <v>3039</v>
      </c>
      <c r="I217" s="152">
        <f t="shared" si="12"/>
        <v>5534</v>
      </c>
      <c r="J217" s="152">
        <f t="shared" si="14"/>
        <v>5977</v>
      </c>
      <c r="K217" s="177">
        <f t="shared" si="13"/>
        <v>0.45084929526563067</v>
      </c>
    </row>
    <row r="218" spans="1:11" ht="31.5" hidden="1" customHeight="1">
      <c r="A218" s="159"/>
      <c r="B218" s="174"/>
      <c r="C218" s="160" t="s">
        <v>1391</v>
      </c>
      <c r="D218" s="167" t="s">
        <v>493</v>
      </c>
      <c r="E218" s="151">
        <v>0.13600000000000001</v>
      </c>
      <c r="F218" s="176">
        <v>18210</v>
      </c>
      <c r="G218" s="151">
        <f t="shared" si="15"/>
        <v>2477</v>
      </c>
      <c r="H218" s="152">
        <v>3036</v>
      </c>
      <c r="I218" s="152">
        <f t="shared" si="12"/>
        <v>5513</v>
      </c>
      <c r="J218" s="152">
        <f t="shared" si="14"/>
        <v>5954</v>
      </c>
      <c r="K218" s="177">
        <f t="shared" si="13"/>
        <v>0.44930165064393252</v>
      </c>
    </row>
    <row r="219" spans="1:11" ht="31.5" hidden="1" customHeight="1">
      <c r="A219" s="159"/>
      <c r="B219" s="174"/>
      <c r="C219" s="160" t="s">
        <v>1392</v>
      </c>
      <c r="D219" s="167" t="s">
        <v>493</v>
      </c>
      <c r="E219" s="151">
        <v>0.13600000000000001</v>
      </c>
      <c r="F219" s="176">
        <v>18210</v>
      </c>
      <c r="G219" s="151">
        <f t="shared" si="15"/>
        <v>2477</v>
      </c>
      <c r="H219" s="152">
        <v>3033</v>
      </c>
      <c r="I219" s="152">
        <f t="shared" si="12"/>
        <v>5510</v>
      </c>
      <c r="J219" s="152">
        <f t="shared" si="14"/>
        <v>5951</v>
      </c>
      <c r="K219" s="177">
        <f t="shared" si="13"/>
        <v>0.44954627949183301</v>
      </c>
    </row>
    <row r="220" spans="1:11" ht="31.5" hidden="1" customHeight="1">
      <c r="A220" s="159"/>
      <c r="B220" s="174"/>
      <c r="C220" s="160" t="s">
        <v>1393</v>
      </c>
      <c r="D220" s="167" t="s">
        <v>493</v>
      </c>
      <c r="E220" s="151">
        <v>0.13600000000000001</v>
      </c>
      <c r="F220" s="176">
        <v>18210</v>
      </c>
      <c r="G220" s="151">
        <f t="shared" si="15"/>
        <v>2477</v>
      </c>
      <c r="H220" s="152">
        <v>3030</v>
      </c>
      <c r="I220" s="152">
        <f t="shared" si="12"/>
        <v>5507</v>
      </c>
      <c r="J220" s="152">
        <f t="shared" si="14"/>
        <v>5948</v>
      </c>
      <c r="K220" s="177">
        <f t="shared" si="13"/>
        <v>0.44979117486834935</v>
      </c>
    </row>
    <row r="221" spans="1:11" ht="31.5" hidden="1" customHeight="1">
      <c r="A221" s="159"/>
      <c r="B221" s="174"/>
      <c r="C221" s="160" t="s">
        <v>1394</v>
      </c>
      <c r="D221" s="167" t="s">
        <v>493</v>
      </c>
      <c r="E221" s="151">
        <v>0.13600000000000001</v>
      </c>
      <c r="F221" s="176">
        <v>18210</v>
      </c>
      <c r="G221" s="151">
        <f t="shared" si="15"/>
        <v>2477</v>
      </c>
      <c r="H221" s="152">
        <v>3028</v>
      </c>
      <c r="I221" s="152">
        <f t="shared" si="12"/>
        <v>5505</v>
      </c>
      <c r="J221" s="152">
        <f t="shared" si="14"/>
        <v>5945</v>
      </c>
      <c r="K221" s="177">
        <f t="shared" si="13"/>
        <v>0.44995458673932787</v>
      </c>
    </row>
    <row r="222" spans="1:11" ht="31.5" hidden="1" customHeight="1">
      <c r="A222" s="159"/>
      <c r="B222" s="174"/>
      <c r="C222" s="160" t="s">
        <v>1395</v>
      </c>
      <c r="D222" s="167" t="s">
        <v>493</v>
      </c>
      <c r="E222" s="151">
        <v>0.13600000000000001</v>
      </c>
      <c r="F222" s="176">
        <v>18210</v>
      </c>
      <c r="G222" s="151">
        <f t="shared" si="15"/>
        <v>2477</v>
      </c>
      <c r="H222" s="152">
        <v>3025</v>
      </c>
      <c r="I222" s="152">
        <f t="shared" si="12"/>
        <v>5502</v>
      </c>
      <c r="J222" s="152">
        <f t="shared" si="14"/>
        <v>5942</v>
      </c>
      <c r="K222" s="177">
        <f t="shared" si="13"/>
        <v>0.45019992729916392</v>
      </c>
    </row>
    <row r="223" spans="1:11" ht="31.5" hidden="1" customHeight="1">
      <c r="A223" s="159" t="s">
        <v>5</v>
      </c>
      <c r="B223" s="174">
        <v>115131</v>
      </c>
      <c r="C223" s="160" t="s">
        <v>1396</v>
      </c>
      <c r="D223" s="167" t="s">
        <v>493</v>
      </c>
      <c r="E223" s="151">
        <v>0.13600000000000001</v>
      </c>
      <c r="F223" s="176">
        <v>18210</v>
      </c>
      <c r="G223" s="151">
        <f t="shared" si="15"/>
        <v>2477</v>
      </c>
      <c r="H223" s="152">
        <v>3022</v>
      </c>
      <c r="I223" s="152">
        <f t="shared" si="12"/>
        <v>5499</v>
      </c>
      <c r="J223" s="152">
        <f t="shared" si="14"/>
        <v>5939</v>
      </c>
      <c r="K223" s="177">
        <f t="shared" si="13"/>
        <v>0.45044553555191852</v>
      </c>
    </row>
    <row r="224" spans="1:11" ht="31.5" hidden="1" customHeight="1">
      <c r="A224" s="159"/>
      <c r="B224" s="174"/>
      <c r="C224" s="160" t="s">
        <v>1397</v>
      </c>
      <c r="D224" s="167" t="s">
        <v>493</v>
      </c>
      <c r="E224" s="151">
        <v>0.13600000000000001</v>
      </c>
      <c r="F224" s="176">
        <v>18210</v>
      </c>
      <c r="G224" s="151">
        <f t="shared" si="15"/>
        <v>2477</v>
      </c>
      <c r="H224" s="152">
        <v>3019</v>
      </c>
      <c r="I224" s="152">
        <f t="shared" si="12"/>
        <v>5496</v>
      </c>
      <c r="J224" s="152">
        <f t="shared" si="14"/>
        <v>5936</v>
      </c>
      <c r="K224" s="177">
        <f t="shared" si="13"/>
        <v>0.45069141193595341</v>
      </c>
    </row>
    <row r="225" spans="1:11" ht="31.5" hidden="1" customHeight="1">
      <c r="A225" s="159"/>
      <c r="B225" s="174"/>
      <c r="C225" s="160" t="s">
        <v>1398</v>
      </c>
      <c r="D225" s="167" t="s">
        <v>493</v>
      </c>
      <c r="E225" s="151">
        <v>0.13600000000000001</v>
      </c>
      <c r="F225" s="176">
        <v>18210</v>
      </c>
      <c r="G225" s="151">
        <f t="shared" si="15"/>
        <v>2477</v>
      </c>
      <c r="H225" s="152">
        <v>3017</v>
      </c>
      <c r="I225" s="152">
        <f t="shared" si="12"/>
        <v>5494</v>
      </c>
      <c r="J225" s="152">
        <f t="shared" si="14"/>
        <v>5934</v>
      </c>
      <c r="K225" s="177">
        <f t="shared" si="13"/>
        <v>0.45085547870404075</v>
      </c>
    </row>
    <row r="226" spans="1:11" ht="31.5" hidden="1" customHeight="1">
      <c r="A226" s="159"/>
      <c r="B226" s="174"/>
      <c r="C226" s="160" t="s">
        <v>1399</v>
      </c>
      <c r="D226" s="167" t="s">
        <v>493</v>
      </c>
      <c r="E226" s="151">
        <v>0.13500000000000001</v>
      </c>
      <c r="F226" s="176">
        <v>18210</v>
      </c>
      <c r="G226" s="151">
        <f t="shared" si="15"/>
        <v>2458</v>
      </c>
      <c r="H226" s="152">
        <v>3015</v>
      </c>
      <c r="I226" s="152">
        <f t="shared" si="12"/>
        <v>5473</v>
      </c>
      <c r="J226" s="152">
        <f t="shared" si="14"/>
        <v>5911</v>
      </c>
      <c r="K226" s="177">
        <f t="shared" si="13"/>
        <v>0.44911383153663437</v>
      </c>
    </row>
    <row r="227" spans="1:11" ht="31.5" hidden="1" customHeight="1">
      <c r="A227" s="159"/>
      <c r="B227" s="174"/>
      <c r="C227" s="160" t="s">
        <v>1400</v>
      </c>
      <c r="D227" s="167" t="s">
        <v>493</v>
      </c>
      <c r="E227" s="151">
        <v>0.13500000000000001</v>
      </c>
      <c r="F227" s="176">
        <v>18210</v>
      </c>
      <c r="G227" s="151">
        <f t="shared" si="15"/>
        <v>2458</v>
      </c>
      <c r="H227" s="152">
        <v>3012</v>
      </c>
      <c r="I227" s="152">
        <f t="shared" si="12"/>
        <v>5470</v>
      </c>
      <c r="J227" s="152">
        <f t="shared" si="14"/>
        <v>5908</v>
      </c>
      <c r="K227" s="177">
        <f t="shared" si="13"/>
        <v>0.44936014625228521</v>
      </c>
    </row>
    <row r="228" spans="1:11" ht="31.5" hidden="1" customHeight="1">
      <c r="A228" s="159"/>
      <c r="B228" s="174"/>
      <c r="C228" s="160" t="s">
        <v>1401</v>
      </c>
      <c r="D228" s="167" t="s">
        <v>493</v>
      </c>
      <c r="E228" s="151">
        <v>0.13500000000000001</v>
      </c>
      <c r="F228" s="176">
        <v>18210</v>
      </c>
      <c r="G228" s="151">
        <f t="shared" si="15"/>
        <v>2458</v>
      </c>
      <c r="H228" s="152">
        <v>3010</v>
      </c>
      <c r="I228" s="152">
        <f t="shared" si="12"/>
        <v>5468</v>
      </c>
      <c r="J228" s="152">
        <f t="shared" si="14"/>
        <v>5905</v>
      </c>
      <c r="K228" s="177">
        <f t="shared" si="13"/>
        <v>0.44952450621799561</v>
      </c>
    </row>
    <row r="229" spans="1:11" ht="31.5" hidden="1" customHeight="1">
      <c r="A229" s="159"/>
      <c r="B229" s="174"/>
      <c r="C229" s="160" t="s">
        <v>1402</v>
      </c>
      <c r="D229" s="167" t="s">
        <v>493</v>
      </c>
      <c r="E229" s="151">
        <v>0.13500000000000001</v>
      </c>
      <c r="F229" s="176">
        <v>18210</v>
      </c>
      <c r="G229" s="151">
        <f t="shared" si="15"/>
        <v>2458</v>
      </c>
      <c r="H229" s="152">
        <v>3007</v>
      </c>
      <c r="I229" s="152">
        <f t="shared" si="12"/>
        <v>5465</v>
      </c>
      <c r="J229" s="152">
        <f t="shared" si="14"/>
        <v>5902</v>
      </c>
      <c r="K229" s="177">
        <f t="shared" si="13"/>
        <v>0.44977127172918574</v>
      </c>
    </row>
    <row r="230" spans="1:11" ht="31.5" hidden="1" customHeight="1">
      <c r="A230" s="159"/>
      <c r="B230" s="174"/>
      <c r="C230" s="160" t="s">
        <v>1403</v>
      </c>
      <c r="D230" s="167" t="s">
        <v>493</v>
      </c>
      <c r="E230" s="151">
        <v>0.13500000000000001</v>
      </c>
      <c r="F230" s="176">
        <v>18210</v>
      </c>
      <c r="G230" s="151">
        <f t="shared" si="15"/>
        <v>2458</v>
      </c>
      <c r="H230" s="152">
        <v>3005</v>
      </c>
      <c r="I230" s="152">
        <f t="shared" si="12"/>
        <v>5463</v>
      </c>
      <c r="J230" s="152">
        <f t="shared" si="14"/>
        <v>5900</v>
      </c>
      <c r="K230" s="177">
        <f t="shared" si="13"/>
        <v>0.44993593263774484</v>
      </c>
    </row>
    <row r="231" spans="1:11" ht="31.5" hidden="1" customHeight="1">
      <c r="A231" s="159"/>
      <c r="B231" s="174"/>
      <c r="C231" s="160" t="s">
        <v>1404</v>
      </c>
      <c r="D231" s="167" t="s">
        <v>493</v>
      </c>
      <c r="E231" s="151">
        <v>0.13500000000000001</v>
      </c>
      <c r="F231" s="176">
        <v>18210</v>
      </c>
      <c r="G231" s="151">
        <f t="shared" si="15"/>
        <v>2458</v>
      </c>
      <c r="H231" s="152">
        <v>3002</v>
      </c>
      <c r="I231" s="152">
        <f t="shared" si="12"/>
        <v>5460</v>
      </c>
      <c r="J231" s="152">
        <f t="shared" si="14"/>
        <v>5897</v>
      </c>
      <c r="K231" s="177">
        <f t="shared" si="13"/>
        <v>0.45018315018315019</v>
      </c>
    </row>
    <row r="232" spans="1:11" ht="31.5" hidden="1" customHeight="1">
      <c r="A232" s="159"/>
      <c r="B232" s="174"/>
      <c r="C232" s="160" t="s">
        <v>1405</v>
      </c>
      <c r="D232" s="167" t="s">
        <v>493</v>
      </c>
      <c r="E232" s="151">
        <v>0.13500000000000001</v>
      </c>
      <c r="F232" s="176">
        <v>18210</v>
      </c>
      <c r="G232" s="151">
        <f t="shared" si="15"/>
        <v>2458</v>
      </c>
      <c r="H232" s="152">
        <v>3000</v>
      </c>
      <c r="I232" s="152">
        <f t="shared" si="12"/>
        <v>5458</v>
      </c>
      <c r="J232" s="152">
        <f t="shared" si="14"/>
        <v>5895</v>
      </c>
      <c r="K232" s="177">
        <f t="shared" si="13"/>
        <v>0.45034811286185417</v>
      </c>
    </row>
    <row r="233" spans="1:11" ht="31.5" hidden="1" customHeight="1">
      <c r="A233" s="159" t="s">
        <v>5</v>
      </c>
      <c r="B233" s="174">
        <v>115132.486083961</v>
      </c>
      <c r="C233" s="160" t="s">
        <v>1406</v>
      </c>
      <c r="D233" s="167" t="s">
        <v>493</v>
      </c>
      <c r="E233" s="151">
        <v>0.13500000000000001</v>
      </c>
      <c r="F233" s="176">
        <v>18210</v>
      </c>
      <c r="G233" s="151">
        <f t="shared" si="15"/>
        <v>2458</v>
      </c>
      <c r="H233" s="152">
        <v>2997</v>
      </c>
      <c r="I233" s="152">
        <f t="shared" si="12"/>
        <v>5455</v>
      </c>
      <c r="J233" s="152">
        <f t="shared" si="14"/>
        <v>5891</v>
      </c>
      <c r="K233" s="177">
        <f t="shared" si="13"/>
        <v>0.45059578368469294</v>
      </c>
    </row>
    <row r="234" spans="1:11" ht="31.5" hidden="1" customHeight="1">
      <c r="A234" s="159"/>
      <c r="B234" s="174"/>
      <c r="C234" s="160" t="s">
        <v>1407</v>
      </c>
      <c r="D234" s="167" t="s">
        <v>493</v>
      </c>
      <c r="E234" s="151">
        <v>0.13500000000000001</v>
      </c>
      <c r="F234" s="176">
        <v>18210</v>
      </c>
      <c r="G234" s="151">
        <f t="shared" si="15"/>
        <v>2458</v>
      </c>
      <c r="H234" s="152">
        <v>2995</v>
      </c>
      <c r="I234" s="152">
        <f t="shared" si="12"/>
        <v>5453</v>
      </c>
      <c r="J234" s="152">
        <f t="shared" si="14"/>
        <v>5889</v>
      </c>
      <c r="K234" s="177">
        <f t="shared" si="13"/>
        <v>0.45076104896387309</v>
      </c>
    </row>
    <row r="235" spans="1:11" ht="31.5" hidden="1" customHeight="1">
      <c r="A235" s="159"/>
      <c r="B235" s="174"/>
      <c r="C235" s="160" t="s">
        <v>1408</v>
      </c>
      <c r="D235" s="167" t="s">
        <v>493</v>
      </c>
      <c r="E235" s="151">
        <v>0.13400000000000001</v>
      </c>
      <c r="F235" s="176">
        <v>18210</v>
      </c>
      <c r="G235" s="151">
        <f t="shared" si="15"/>
        <v>2440</v>
      </c>
      <c r="H235" s="152">
        <v>2992</v>
      </c>
      <c r="I235" s="152">
        <f t="shared" si="12"/>
        <v>5432</v>
      </c>
      <c r="J235" s="152">
        <f t="shared" si="14"/>
        <v>5867</v>
      </c>
      <c r="K235" s="177">
        <f t="shared" si="13"/>
        <v>0.44918998527245951</v>
      </c>
    </row>
    <row r="236" spans="1:11" ht="31.5" hidden="1" customHeight="1">
      <c r="A236" s="159"/>
      <c r="B236" s="174"/>
      <c r="C236" s="160" t="s">
        <v>1409</v>
      </c>
      <c r="D236" s="167" t="s">
        <v>493</v>
      </c>
      <c r="E236" s="151">
        <v>0.13400000000000001</v>
      </c>
      <c r="F236" s="176">
        <v>18210</v>
      </c>
      <c r="G236" s="151">
        <f t="shared" si="15"/>
        <v>2440</v>
      </c>
      <c r="H236" s="152">
        <v>2990</v>
      </c>
      <c r="I236" s="152">
        <f t="shared" si="12"/>
        <v>5430</v>
      </c>
      <c r="J236" s="152">
        <f t="shared" si="14"/>
        <v>5864</v>
      </c>
      <c r="K236" s="177">
        <f t="shared" si="13"/>
        <v>0.44935543278084716</v>
      </c>
    </row>
    <row r="237" spans="1:11" ht="31.5" hidden="1" customHeight="1">
      <c r="A237" s="159"/>
      <c r="B237" s="174"/>
      <c r="C237" s="160" t="s">
        <v>1410</v>
      </c>
      <c r="D237" s="167" t="s">
        <v>493</v>
      </c>
      <c r="E237" s="151">
        <v>0.13400000000000001</v>
      </c>
      <c r="F237" s="176">
        <v>18210</v>
      </c>
      <c r="G237" s="151">
        <f t="shared" si="15"/>
        <v>2440</v>
      </c>
      <c r="H237" s="152">
        <v>2987</v>
      </c>
      <c r="I237" s="152">
        <f t="shared" si="12"/>
        <v>5427</v>
      </c>
      <c r="J237" s="152">
        <f t="shared" si="14"/>
        <v>5861</v>
      </c>
      <c r="K237" s="177">
        <f t="shared" si="13"/>
        <v>0.44960383268840981</v>
      </c>
    </row>
    <row r="238" spans="1:11" ht="31.5" hidden="1" customHeight="1">
      <c r="A238" s="159"/>
      <c r="B238" s="174"/>
      <c r="C238" s="160" t="s">
        <v>1411</v>
      </c>
      <c r="D238" s="167" t="s">
        <v>493</v>
      </c>
      <c r="E238" s="151">
        <v>0.13400000000000001</v>
      </c>
      <c r="F238" s="176">
        <v>18210</v>
      </c>
      <c r="G238" s="151">
        <f t="shared" si="15"/>
        <v>2440</v>
      </c>
      <c r="H238" s="152">
        <v>2985</v>
      </c>
      <c r="I238" s="152">
        <f t="shared" si="12"/>
        <v>5425</v>
      </c>
      <c r="J238" s="152">
        <f t="shared" si="14"/>
        <v>5859</v>
      </c>
      <c r="K238" s="177">
        <f t="shared" si="13"/>
        <v>0.44976958525345623</v>
      </c>
    </row>
    <row r="239" spans="1:11" ht="31.5" hidden="1" customHeight="1">
      <c r="A239" s="159"/>
      <c r="B239" s="174"/>
      <c r="C239" s="160" t="s">
        <v>1412</v>
      </c>
      <c r="D239" s="167" t="s">
        <v>493</v>
      </c>
      <c r="E239" s="151">
        <v>0.13400000000000001</v>
      </c>
      <c r="F239" s="176">
        <v>18210</v>
      </c>
      <c r="G239" s="151">
        <f t="shared" si="15"/>
        <v>2440</v>
      </c>
      <c r="H239" s="152">
        <v>2983</v>
      </c>
      <c r="I239" s="152">
        <f t="shared" si="12"/>
        <v>5423</v>
      </c>
      <c r="J239" s="152">
        <f t="shared" si="14"/>
        <v>5857</v>
      </c>
      <c r="K239" s="177">
        <f t="shared" si="13"/>
        <v>0.44993546007744789</v>
      </c>
    </row>
    <row r="240" spans="1:11" ht="31.5" hidden="1" customHeight="1">
      <c r="A240" s="159"/>
      <c r="B240" s="174"/>
      <c r="C240" s="160" t="s">
        <v>1413</v>
      </c>
      <c r="D240" s="167" t="s">
        <v>493</v>
      </c>
      <c r="E240" s="151">
        <v>0.13400000000000001</v>
      </c>
      <c r="F240" s="176">
        <v>18210</v>
      </c>
      <c r="G240" s="151">
        <f t="shared" si="15"/>
        <v>2440</v>
      </c>
      <c r="H240" s="152">
        <v>2980</v>
      </c>
      <c r="I240" s="152">
        <f t="shared" si="12"/>
        <v>5420</v>
      </c>
      <c r="J240" s="152">
        <f t="shared" si="14"/>
        <v>5854</v>
      </c>
      <c r="K240" s="177">
        <f t="shared" si="13"/>
        <v>0.45018450184501846</v>
      </c>
    </row>
    <row r="241" spans="1:11" ht="31.5" hidden="1" customHeight="1">
      <c r="A241" s="159"/>
      <c r="B241" s="174"/>
      <c r="C241" s="160" t="s">
        <v>1414</v>
      </c>
      <c r="D241" s="167" t="s">
        <v>493</v>
      </c>
      <c r="E241" s="151">
        <v>0.13400000000000001</v>
      </c>
      <c r="F241" s="176">
        <v>18210</v>
      </c>
      <c r="G241" s="151">
        <f t="shared" si="15"/>
        <v>2440</v>
      </c>
      <c r="H241" s="152">
        <v>2978</v>
      </c>
      <c r="I241" s="152">
        <f t="shared" si="12"/>
        <v>5418</v>
      </c>
      <c r="J241" s="152">
        <f t="shared" si="14"/>
        <v>5851</v>
      </c>
      <c r="K241" s="177">
        <f t="shared" si="13"/>
        <v>0.45035068290882246</v>
      </c>
    </row>
    <row r="242" spans="1:11" ht="31.5" hidden="1" customHeight="1">
      <c r="A242" s="159"/>
      <c r="B242" s="174"/>
      <c r="C242" s="160" t="s">
        <v>1415</v>
      </c>
      <c r="D242" s="167" t="s">
        <v>493</v>
      </c>
      <c r="E242" s="151">
        <v>0.13400000000000001</v>
      </c>
      <c r="F242" s="176">
        <v>18210</v>
      </c>
      <c r="G242" s="151">
        <f t="shared" si="15"/>
        <v>2440</v>
      </c>
      <c r="H242" s="152">
        <v>2975</v>
      </c>
      <c r="I242" s="152">
        <f t="shared" si="12"/>
        <v>5415</v>
      </c>
      <c r="J242" s="152">
        <f t="shared" si="14"/>
        <v>5848</v>
      </c>
      <c r="K242" s="177">
        <f t="shared" si="13"/>
        <v>0.45060018467220686</v>
      </c>
    </row>
    <row r="243" spans="1:11" ht="31.5" customHeight="1">
      <c r="A243" s="167" t="s">
        <v>5</v>
      </c>
      <c r="B243" s="174">
        <v>115133</v>
      </c>
      <c r="C243" s="160" t="s">
        <v>1416</v>
      </c>
      <c r="D243" s="167" t="s">
        <v>493</v>
      </c>
      <c r="E243" s="151">
        <v>0.13400000000000001</v>
      </c>
      <c r="F243" s="176">
        <v>18210</v>
      </c>
      <c r="G243" s="151">
        <f t="shared" si="15"/>
        <v>2440</v>
      </c>
      <c r="H243" s="152">
        <v>2973</v>
      </c>
      <c r="I243" s="152">
        <f t="shared" si="12"/>
        <v>5413</v>
      </c>
      <c r="J243" s="152">
        <f t="shared" si="14"/>
        <v>5846</v>
      </c>
      <c r="K243" s="177">
        <f t="shared" si="13"/>
        <v>0.4507666728246813</v>
      </c>
    </row>
    <row r="244" spans="1:11" ht="31.5" hidden="1" customHeight="1">
      <c r="A244" s="159"/>
      <c r="B244" s="174"/>
      <c r="C244" s="160" t="s">
        <v>1417</v>
      </c>
      <c r="D244" s="167" t="s">
        <v>493</v>
      </c>
      <c r="E244" s="151">
        <v>0.13500000000000001</v>
      </c>
      <c r="F244" s="176">
        <v>18210</v>
      </c>
      <c r="G244" s="151">
        <f t="shared" si="15"/>
        <v>2458</v>
      </c>
      <c r="H244" s="152">
        <v>3016</v>
      </c>
      <c r="I244" s="152">
        <f t="shared" si="12"/>
        <v>5474</v>
      </c>
      <c r="J244" s="152">
        <f t="shared" si="14"/>
        <v>5912</v>
      </c>
      <c r="K244" s="177">
        <f t="shared" si="13"/>
        <v>0.44903178662769455</v>
      </c>
    </row>
    <row r="245" spans="1:11" ht="31.5" hidden="1" customHeight="1">
      <c r="A245" s="159"/>
      <c r="B245" s="174"/>
      <c r="C245" s="160" t="s">
        <v>1418</v>
      </c>
      <c r="D245" s="167" t="s">
        <v>493</v>
      </c>
      <c r="E245" s="151">
        <v>0.13500000000000001</v>
      </c>
      <c r="F245" s="176">
        <v>18210</v>
      </c>
      <c r="G245" s="151">
        <f t="shared" si="15"/>
        <v>2458</v>
      </c>
      <c r="H245" s="152">
        <v>3013</v>
      </c>
      <c r="I245" s="152">
        <f t="shared" si="12"/>
        <v>5471</v>
      </c>
      <c r="J245" s="152">
        <f t="shared" si="14"/>
        <v>5909</v>
      </c>
      <c r="K245" s="177">
        <f t="shared" si="13"/>
        <v>0.44927801133248035</v>
      </c>
    </row>
    <row r="246" spans="1:11" ht="31.5" hidden="1" customHeight="1">
      <c r="A246" s="159"/>
      <c r="B246" s="174"/>
      <c r="C246" s="160" t="s">
        <v>1419</v>
      </c>
      <c r="D246" s="167" t="s">
        <v>493</v>
      </c>
      <c r="E246" s="151">
        <v>0.13500000000000001</v>
      </c>
      <c r="F246" s="176">
        <v>18210</v>
      </c>
      <c r="G246" s="151">
        <f t="shared" si="15"/>
        <v>2458</v>
      </c>
      <c r="H246" s="152">
        <v>3010</v>
      </c>
      <c r="I246" s="152">
        <f t="shared" si="12"/>
        <v>5468</v>
      </c>
      <c r="J246" s="152">
        <f t="shared" si="14"/>
        <v>5905</v>
      </c>
      <c r="K246" s="177">
        <f t="shared" si="13"/>
        <v>0.44952450621799561</v>
      </c>
    </row>
    <row r="247" spans="1:11" ht="31.5" hidden="1" customHeight="1">
      <c r="A247" s="159"/>
      <c r="B247" s="174"/>
      <c r="C247" s="160" t="s">
        <v>1420</v>
      </c>
      <c r="D247" s="167" t="s">
        <v>493</v>
      </c>
      <c r="E247" s="151">
        <v>0.13500000000000001</v>
      </c>
      <c r="F247" s="176">
        <v>18210</v>
      </c>
      <c r="G247" s="151">
        <f t="shared" si="15"/>
        <v>2458</v>
      </c>
      <c r="H247" s="152">
        <v>3007</v>
      </c>
      <c r="I247" s="152">
        <f t="shared" si="12"/>
        <v>5465</v>
      </c>
      <c r="J247" s="152">
        <f t="shared" si="14"/>
        <v>5902</v>
      </c>
      <c r="K247" s="177">
        <f t="shared" si="13"/>
        <v>0.44977127172918574</v>
      </c>
    </row>
    <row r="248" spans="1:11" ht="31.5" hidden="1" customHeight="1">
      <c r="A248" s="159"/>
      <c r="B248" s="174"/>
      <c r="C248" s="160" t="s">
        <v>1421</v>
      </c>
      <c r="D248" s="167" t="s">
        <v>493</v>
      </c>
      <c r="E248" s="151">
        <v>0.13500000000000001</v>
      </c>
      <c r="F248" s="176">
        <v>18210</v>
      </c>
      <c r="G248" s="151">
        <f t="shared" si="15"/>
        <v>2458</v>
      </c>
      <c r="H248" s="152">
        <v>3005</v>
      </c>
      <c r="I248" s="152">
        <f t="shared" si="12"/>
        <v>5463</v>
      </c>
      <c r="J248" s="152">
        <f t="shared" si="14"/>
        <v>5900</v>
      </c>
      <c r="K248" s="177">
        <f t="shared" si="13"/>
        <v>0.44993593263774484</v>
      </c>
    </row>
    <row r="249" spans="1:11" ht="31.5" hidden="1" customHeight="1">
      <c r="A249" s="159"/>
      <c r="B249" s="174"/>
      <c r="C249" s="160" t="s">
        <v>1422</v>
      </c>
      <c r="D249" s="167" t="s">
        <v>493</v>
      </c>
      <c r="E249" s="151">
        <v>0.13500000000000001</v>
      </c>
      <c r="F249" s="176">
        <v>18210</v>
      </c>
      <c r="G249" s="151">
        <f t="shared" si="15"/>
        <v>2458</v>
      </c>
      <c r="H249" s="152">
        <v>3002</v>
      </c>
      <c r="I249" s="152">
        <f t="shared" si="12"/>
        <v>5460</v>
      </c>
      <c r="J249" s="152">
        <f t="shared" si="14"/>
        <v>5897</v>
      </c>
      <c r="K249" s="177">
        <f t="shared" si="13"/>
        <v>0.45018315018315019</v>
      </c>
    </row>
    <row r="250" spans="1:11" ht="31.5" hidden="1" customHeight="1">
      <c r="A250" s="159"/>
      <c r="B250" s="174"/>
      <c r="C250" s="160" t="s">
        <v>1423</v>
      </c>
      <c r="D250" s="167" t="s">
        <v>493</v>
      </c>
      <c r="E250" s="151">
        <v>0.13500000000000001</v>
      </c>
      <c r="F250" s="176">
        <v>18210</v>
      </c>
      <c r="G250" s="151">
        <f t="shared" si="15"/>
        <v>2458</v>
      </c>
      <c r="H250" s="152">
        <v>3000</v>
      </c>
      <c r="I250" s="152">
        <f t="shared" si="12"/>
        <v>5458</v>
      </c>
      <c r="J250" s="152">
        <f t="shared" si="14"/>
        <v>5895</v>
      </c>
      <c r="K250" s="177">
        <f t="shared" si="13"/>
        <v>0.45034811286185417</v>
      </c>
    </row>
    <row r="251" spans="1:11" ht="31.5" hidden="1" customHeight="1">
      <c r="A251" s="159"/>
      <c r="B251" s="174"/>
      <c r="C251" s="160" t="s">
        <v>1424</v>
      </c>
      <c r="D251" s="167" t="s">
        <v>493</v>
      </c>
      <c r="E251" s="151">
        <v>0.13500000000000001</v>
      </c>
      <c r="F251" s="176">
        <v>18210</v>
      </c>
      <c r="G251" s="151">
        <f t="shared" si="15"/>
        <v>2458</v>
      </c>
      <c r="H251" s="152">
        <v>2997</v>
      </c>
      <c r="I251" s="152">
        <f t="shared" si="12"/>
        <v>5455</v>
      </c>
      <c r="J251" s="152">
        <f t="shared" si="14"/>
        <v>5891</v>
      </c>
      <c r="K251" s="177">
        <f t="shared" si="13"/>
        <v>0.45059578368469294</v>
      </c>
    </row>
    <row r="252" spans="1:11" ht="31.5" hidden="1" customHeight="1">
      <c r="A252" s="159"/>
      <c r="B252" s="174"/>
      <c r="C252" s="160" t="s">
        <v>1425</v>
      </c>
      <c r="D252" s="167" t="s">
        <v>493</v>
      </c>
      <c r="E252" s="151">
        <v>0.13500000000000001</v>
      </c>
      <c r="F252" s="176">
        <v>18210</v>
      </c>
      <c r="G252" s="151">
        <f t="shared" si="15"/>
        <v>2458</v>
      </c>
      <c r="H252" s="152">
        <v>2994</v>
      </c>
      <c r="I252" s="152">
        <f t="shared" si="12"/>
        <v>5452</v>
      </c>
      <c r="J252" s="152">
        <f t="shared" si="14"/>
        <v>5888</v>
      </c>
      <c r="K252" s="177">
        <f t="shared" si="13"/>
        <v>0.45084372707263387</v>
      </c>
    </row>
    <row r="253" spans="1:11" ht="31.5" hidden="1" customHeight="1">
      <c r="A253" s="159" t="s">
        <v>5</v>
      </c>
      <c r="B253" s="174">
        <v>115134.145106248</v>
      </c>
      <c r="C253" s="160" t="s">
        <v>1426</v>
      </c>
      <c r="D253" s="167" t="s">
        <v>493</v>
      </c>
      <c r="E253" s="151">
        <v>0.13400000000000001</v>
      </c>
      <c r="F253" s="176">
        <v>18210</v>
      </c>
      <c r="G253" s="151">
        <f t="shared" si="15"/>
        <v>2440</v>
      </c>
      <c r="H253" s="152">
        <v>2991</v>
      </c>
      <c r="I253" s="152">
        <f t="shared" si="12"/>
        <v>5431</v>
      </c>
      <c r="J253" s="152">
        <f t="shared" si="14"/>
        <v>5865</v>
      </c>
      <c r="K253" s="177">
        <f t="shared" si="13"/>
        <v>0.44927269379488122</v>
      </c>
    </row>
    <row r="254" spans="1:11" ht="31.5" hidden="1" customHeight="1">
      <c r="A254" s="159"/>
      <c r="B254" s="174"/>
      <c r="C254" s="160" t="s">
        <v>1427</v>
      </c>
      <c r="D254" s="167" t="s">
        <v>493</v>
      </c>
      <c r="E254" s="151">
        <v>0.13400000000000001</v>
      </c>
      <c r="F254" s="176">
        <v>18210</v>
      </c>
      <c r="G254" s="151">
        <f t="shared" si="15"/>
        <v>2440</v>
      </c>
      <c r="H254" s="152">
        <v>2990</v>
      </c>
      <c r="I254" s="152">
        <f t="shared" si="12"/>
        <v>5430</v>
      </c>
      <c r="J254" s="152">
        <f t="shared" si="14"/>
        <v>5864</v>
      </c>
      <c r="K254" s="177">
        <f t="shared" si="13"/>
        <v>0.44935543278084716</v>
      </c>
    </row>
    <row r="255" spans="1:11" ht="31.5" hidden="1" customHeight="1">
      <c r="A255" s="159"/>
      <c r="B255" s="174"/>
      <c r="C255" s="160" t="s">
        <v>1428</v>
      </c>
      <c r="D255" s="167" t="s">
        <v>493</v>
      </c>
      <c r="E255" s="151">
        <v>0.13400000000000001</v>
      </c>
      <c r="F255" s="176">
        <v>18210</v>
      </c>
      <c r="G255" s="151">
        <f t="shared" si="15"/>
        <v>2440</v>
      </c>
      <c r="H255" s="152">
        <v>2988</v>
      </c>
      <c r="I255" s="152">
        <f t="shared" si="12"/>
        <v>5428</v>
      </c>
      <c r="J255" s="152">
        <f t="shared" si="14"/>
        <v>5862</v>
      </c>
      <c r="K255" s="177">
        <f t="shared" si="13"/>
        <v>0.44952100221075902</v>
      </c>
    </row>
    <row r="256" spans="1:11" ht="31.5" hidden="1" customHeight="1">
      <c r="A256" s="159"/>
      <c r="B256" s="174"/>
      <c r="C256" s="160" t="s">
        <v>1429</v>
      </c>
      <c r="D256" s="167" t="s">
        <v>493</v>
      </c>
      <c r="E256" s="151">
        <v>0.13400000000000001</v>
      </c>
      <c r="F256" s="176">
        <v>18210</v>
      </c>
      <c r="G256" s="151">
        <f t="shared" si="15"/>
        <v>2440</v>
      </c>
      <c r="H256" s="152">
        <v>2986</v>
      </c>
      <c r="I256" s="152">
        <f t="shared" si="12"/>
        <v>5426</v>
      </c>
      <c r="J256" s="152">
        <f t="shared" si="14"/>
        <v>5860</v>
      </c>
      <c r="K256" s="177">
        <f t="shared" si="13"/>
        <v>0.44968669369701436</v>
      </c>
    </row>
    <row r="257" spans="1:11" ht="31.5" hidden="1" customHeight="1">
      <c r="A257" s="159"/>
      <c r="B257" s="174"/>
      <c r="C257" s="160" t="s">
        <v>1430</v>
      </c>
      <c r="D257" s="167" t="s">
        <v>493</v>
      </c>
      <c r="E257" s="151">
        <v>0.13400000000000001</v>
      </c>
      <c r="F257" s="176">
        <v>18210</v>
      </c>
      <c r="G257" s="151">
        <f t="shared" si="15"/>
        <v>2440</v>
      </c>
      <c r="H257" s="152">
        <v>2984</v>
      </c>
      <c r="I257" s="152">
        <f t="shared" si="12"/>
        <v>5424</v>
      </c>
      <c r="J257" s="152">
        <f t="shared" si="14"/>
        <v>5858</v>
      </c>
      <c r="K257" s="177">
        <f t="shared" si="13"/>
        <v>0.44985250737463128</v>
      </c>
    </row>
    <row r="258" spans="1:11" ht="31.5" hidden="1" customHeight="1">
      <c r="A258" s="159"/>
      <c r="B258" s="174"/>
      <c r="C258" s="160" t="s">
        <v>1431</v>
      </c>
      <c r="D258" s="167" t="s">
        <v>493</v>
      </c>
      <c r="E258" s="151">
        <v>0.13400000000000001</v>
      </c>
      <c r="F258" s="176">
        <v>18210</v>
      </c>
      <c r="G258" s="151">
        <f t="shared" si="15"/>
        <v>2440</v>
      </c>
      <c r="H258" s="152">
        <v>2982</v>
      </c>
      <c r="I258" s="152">
        <f t="shared" si="12"/>
        <v>5422</v>
      </c>
      <c r="J258" s="152">
        <f t="shared" si="14"/>
        <v>5856</v>
      </c>
      <c r="K258" s="177">
        <f t="shared" si="13"/>
        <v>0.45001844337882702</v>
      </c>
    </row>
    <row r="259" spans="1:11" ht="31.5" hidden="1" customHeight="1">
      <c r="A259" s="159"/>
      <c r="B259" s="174"/>
      <c r="C259" s="160" t="s">
        <v>1432</v>
      </c>
      <c r="D259" s="167" t="s">
        <v>493</v>
      </c>
      <c r="E259" s="151">
        <v>0.13400000000000001</v>
      </c>
      <c r="F259" s="176">
        <v>18210</v>
      </c>
      <c r="G259" s="151">
        <f t="shared" si="15"/>
        <v>2440</v>
      </c>
      <c r="H259" s="152">
        <v>2980</v>
      </c>
      <c r="I259" s="152">
        <f t="shared" si="12"/>
        <v>5420</v>
      </c>
      <c r="J259" s="152">
        <f t="shared" si="14"/>
        <v>5854</v>
      </c>
      <c r="K259" s="177">
        <f t="shared" si="13"/>
        <v>0.45018450184501846</v>
      </c>
    </row>
    <row r="260" spans="1:11" ht="31.5" hidden="1" customHeight="1">
      <c r="A260" s="159"/>
      <c r="B260" s="174"/>
      <c r="C260" s="160" t="s">
        <v>1433</v>
      </c>
      <c r="D260" s="167" t="s">
        <v>493</v>
      </c>
      <c r="E260" s="151">
        <v>0.13400000000000001</v>
      </c>
      <c r="F260" s="176">
        <v>18210</v>
      </c>
      <c r="G260" s="151">
        <f t="shared" si="15"/>
        <v>2440</v>
      </c>
      <c r="H260" s="152">
        <v>2978</v>
      </c>
      <c r="I260" s="152">
        <f t="shared" si="12"/>
        <v>5418</v>
      </c>
      <c r="J260" s="152">
        <f t="shared" si="14"/>
        <v>5851</v>
      </c>
      <c r="K260" s="177">
        <f t="shared" si="13"/>
        <v>0.45035068290882246</v>
      </c>
    </row>
    <row r="261" spans="1:11" ht="31.5" hidden="1" customHeight="1">
      <c r="A261" s="159"/>
      <c r="B261" s="174"/>
      <c r="C261" s="160" t="s">
        <v>1434</v>
      </c>
      <c r="D261" s="167" t="s">
        <v>493</v>
      </c>
      <c r="E261" s="151">
        <v>0.13400000000000001</v>
      </c>
      <c r="F261" s="176">
        <v>18210</v>
      </c>
      <c r="G261" s="151">
        <f t="shared" si="15"/>
        <v>2440</v>
      </c>
      <c r="H261" s="152">
        <v>2977</v>
      </c>
      <c r="I261" s="152">
        <f t="shared" si="12"/>
        <v>5417</v>
      </c>
      <c r="J261" s="152">
        <f t="shared" si="14"/>
        <v>5850</v>
      </c>
      <c r="K261" s="177">
        <f t="shared" si="13"/>
        <v>0.45043381945726418</v>
      </c>
    </row>
    <row r="262" spans="1:11" ht="31.5" hidden="1" customHeight="1">
      <c r="A262" s="159"/>
      <c r="B262" s="174"/>
      <c r="C262" s="160" t="s">
        <v>1435</v>
      </c>
      <c r="D262" s="167" t="s">
        <v>493</v>
      </c>
      <c r="E262" s="151">
        <v>0.13400000000000001</v>
      </c>
      <c r="F262" s="176">
        <v>18210</v>
      </c>
      <c r="G262" s="151">
        <f t="shared" si="15"/>
        <v>2440</v>
      </c>
      <c r="H262" s="152">
        <v>2974</v>
      </c>
      <c r="I262" s="152">
        <f t="shared" si="12"/>
        <v>5414</v>
      </c>
      <c r="J262" s="152">
        <f t="shared" si="14"/>
        <v>5847</v>
      </c>
      <c r="K262" s="177">
        <f t="shared" si="13"/>
        <v>0.45068341337273737</v>
      </c>
    </row>
    <row r="263" spans="1:11" ht="31.5" hidden="1" customHeight="1">
      <c r="A263" s="159" t="s">
        <v>5</v>
      </c>
      <c r="B263" s="174">
        <v>115134.939551269</v>
      </c>
      <c r="C263" s="160" t="s">
        <v>1436</v>
      </c>
      <c r="D263" s="167" t="s">
        <v>493</v>
      </c>
      <c r="E263" s="151">
        <v>0.13400000000000001</v>
      </c>
      <c r="F263" s="176">
        <v>18210</v>
      </c>
      <c r="G263" s="151">
        <f t="shared" si="15"/>
        <v>2440</v>
      </c>
      <c r="H263" s="152">
        <v>2973</v>
      </c>
      <c r="I263" s="152">
        <f t="shared" si="12"/>
        <v>5413</v>
      </c>
      <c r="J263" s="152">
        <f t="shared" si="14"/>
        <v>5846</v>
      </c>
      <c r="K263" s="177">
        <f t="shared" si="13"/>
        <v>0.4507666728246813</v>
      </c>
    </row>
    <row r="264" spans="1:11" ht="31.5" hidden="1" customHeight="1">
      <c r="A264" s="159"/>
      <c r="B264" s="174"/>
      <c r="C264" s="160" t="s">
        <v>1437</v>
      </c>
      <c r="D264" s="167" t="s">
        <v>493</v>
      </c>
      <c r="E264" s="151">
        <v>0.13300000000000001</v>
      </c>
      <c r="F264" s="176">
        <v>18210</v>
      </c>
      <c r="G264" s="151">
        <f t="shared" si="15"/>
        <v>2422</v>
      </c>
      <c r="H264" s="152">
        <v>2971</v>
      </c>
      <c r="I264" s="152">
        <f t="shared" si="12"/>
        <v>5393</v>
      </c>
      <c r="J264" s="152">
        <f t="shared" si="14"/>
        <v>5824</v>
      </c>
      <c r="K264" s="177">
        <f t="shared" si="13"/>
        <v>0.44910068607454107</v>
      </c>
    </row>
    <row r="265" spans="1:11" ht="31.5" hidden="1" customHeight="1">
      <c r="A265" s="159"/>
      <c r="B265" s="174"/>
      <c r="C265" s="160" t="s">
        <v>1438</v>
      </c>
      <c r="D265" s="167" t="s">
        <v>493</v>
      </c>
      <c r="E265" s="151">
        <v>0.13300000000000001</v>
      </c>
      <c r="F265" s="176">
        <v>18210</v>
      </c>
      <c r="G265" s="151">
        <f t="shared" si="15"/>
        <v>2422</v>
      </c>
      <c r="H265" s="152">
        <v>2968</v>
      </c>
      <c r="I265" s="152">
        <f t="shared" ref="I265:I328" si="16">ROUND(G265+H265,0)</f>
        <v>5390</v>
      </c>
      <c r="J265" s="152">
        <f t="shared" si="14"/>
        <v>5821</v>
      </c>
      <c r="K265" s="177">
        <f t="shared" ref="K265:K328" si="17">+G265/I265</f>
        <v>0.44935064935064933</v>
      </c>
    </row>
    <row r="266" spans="1:11" ht="31.5" hidden="1" customHeight="1">
      <c r="A266" s="159"/>
      <c r="B266" s="174"/>
      <c r="C266" s="160" t="s">
        <v>1439</v>
      </c>
      <c r="D266" s="167" t="s">
        <v>493</v>
      </c>
      <c r="E266" s="151">
        <v>0.13300000000000001</v>
      </c>
      <c r="F266" s="176">
        <v>18210</v>
      </c>
      <c r="G266" s="151">
        <f t="shared" si="15"/>
        <v>2422</v>
      </c>
      <c r="H266" s="152">
        <v>2967</v>
      </c>
      <c r="I266" s="152">
        <f t="shared" si="16"/>
        <v>5389</v>
      </c>
      <c r="J266" s="152">
        <f t="shared" ref="J266:J329" si="18">ROUND(I266+I266*8%,0)</f>
        <v>5820</v>
      </c>
      <c r="K266" s="177">
        <f t="shared" si="17"/>
        <v>0.44943403228799406</v>
      </c>
    </row>
    <row r="267" spans="1:11" ht="31.5" hidden="1" customHeight="1">
      <c r="A267" s="159"/>
      <c r="B267" s="174"/>
      <c r="C267" s="160" t="s">
        <v>1440</v>
      </c>
      <c r="D267" s="167" t="s">
        <v>493</v>
      </c>
      <c r="E267" s="151">
        <v>0.13300000000000001</v>
      </c>
      <c r="F267" s="176">
        <v>18210</v>
      </c>
      <c r="G267" s="151">
        <f t="shared" si="15"/>
        <v>2422</v>
      </c>
      <c r="H267" s="152">
        <v>2964</v>
      </c>
      <c r="I267" s="152">
        <f t="shared" si="16"/>
        <v>5386</v>
      </c>
      <c r="J267" s="152">
        <f t="shared" si="18"/>
        <v>5817</v>
      </c>
      <c r="K267" s="177">
        <f t="shared" si="17"/>
        <v>0.44968436687708874</v>
      </c>
    </row>
    <row r="268" spans="1:11" ht="31.5" hidden="1" customHeight="1">
      <c r="A268" s="159"/>
      <c r="B268" s="174"/>
      <c r="C268" s="160" t="s">
        <v>1441</v>
      </c>
      <c r="D268" s="167" t="s">
        <v>493</v>
      </c>
      <c r="E268" s="151">
        <v>0.13300000000000001</v>
      </c>
      <c r="F268" s="176">
        <v>18210</v>
      </c>
      <c r="G268" s="151">
        <f t="shared" ref="G268:G331" si="19">ROUND(E268*F268,0)</f>
        <v>2422</v>
      </c>
      <c r="H268" s="152">
        <v>2962</v>
      </c>
      <c r="I268" s="152">
        <f t="shared" si="16"/>
        <v>5384</v>
      </c>
      <c r="J268" s="152">
        <f t="shared" si="18"/>
        <v>5815</v>
      </c>
      <c r="K268" s="177">
        <f t="shared" si="17"/>
        <v>0.449851411589896</v>
      </c>
    </row>
    <row r="269" spans="1:11" ht="31.5" hidden="1" customHeight="1">
      <c r="A269" s="159"/>
      <c r="B269" s="174"/>
      <c r="C269" s="160" t="s">
        <v>1442</v>
      </c>
      <c r="D269" s="167" t="s">
        <v>493</v>
      </c>
      <c r="E269" s="151">
        <v>0.13300000000000001</v>
      </c>
      <c r="F269" s="176">
        <v>18210</v>
      </c>
      <c r="G269" s="151">
        <f t="shared" si="19"/>
        <v>2422</v>
      </c>
      <c r="H269" s="152">
        <v>2960</v>
      </c>
      <c r="I269" s="152">
        <f t="shared" si="16"/>
        <v>5382</v>
      </c>
      <c r="J269" s="152">
        <f t="shared" si="18"/>
        <v>5813</v>
      </c>
      <c r="K269" s="177">
        <f t="shared" si="17"/>
        <v>0.45001858045336307</v>
      </c>
    </row>
    <row r="270" spans="1:11" ht="31.5" hidden="1" customHeight="1">
      <c r="A270" s="159"/>
      <c r="B270" s="174"/>
      <c r="C270" s="160" t="s">
        <v>1443</v>
      </c>
      <c r="D270" s="167" t="s">
        <v>493</v>
      </c>
      <c r="E270" s="151">
        <v>0.13300000000000001</v>
      </c>
      <c r="F270" s="176">
        <v>18210</v>
      </c>
      <c r="G270" s="151">
        <f t="shared" si="19"/>
        <v>2422</v>
      </c>
      <c r="H270" s="152">
        <v>2958</v>
      </c>
      <c r="I270" s="152">
        <f t="shared" si="16"/>
        <v>5380</v>
      </c>
      <c r="J270" s="152">
        <f t="shared" si="18"/>
        <v>5810</v>
      </c>
      <c r="K270" s="177">
        <f t="shared" si="17"/>
        <v>0.45018587360594797</v>
      </c>
    </row>
    <row r="271" spans="1:11" ht="31.5" hidden="1" customHeight="1">
      <c r="A271" s="159"/>
      <c r="B271" s="174"/>
      <c r="C271" s="160" t="s">
        <v>1444</v>
      </c>
      <c r="D271" s="167" t="s">
        <v>493</v>
      </c>
      <c r="E271" s="151">
        <v>0.13300000000000001</v>
      </c>
      <c r="F271" s="176">
        <v>18210</v>
      </c>
      <c r="G271" s="151">
        <f t="shared" si="19"/>
        <v>2422</v>
      </c>
      <c r="H271" s="152">
        <v>2956</v>
      </c>
      <c r="I271" s="152">
        <f t="shared" si="16"/>
        <v>5378</v>
      </c>
      <c r="J271" s="152">
        <f t="shared" si="18"/>
        <v>5808</v>
      </c>
      <c r="K271" s="177">
        <f t="shared" si="17"/>
        <v>0.45035329118631462</v>
      </c>
    </row>
    <row r="272" spans="1:11" ht="31.5" hidden="1" customHeight="1">
      <c r="A272" s="159"/>
      <c r="B272" s="174"/>
      <c r="C272" s="160" t="s">
        <v>1445</v>
      </c>
      <c r="D272" s="167" t="s">
        <v>493</v>
      </c>
      <c r="E272" s="151">
        <v>0.13300000000000001</v>
      </c>
      <c r="F272" s="176">
        <v>18210</v>
      </c>
      <c r="G272" s="151">
        <f t="shared" si="19"/>
        <v>2422</v>
      </c>
      <c r="H272" s="152">
        <v>2954</v>
      </c>
      <c r="I272" s="152">
        <f t="shared" si="16"/>
        <v>5376</v>
      </c>
      <c r="J272" s="152">
        <f t="shared" si="18"/>
        <v>5806</v>
      </c>
      <c r="K272" s="177">
        <f t="shared" si="17"/>
        <v>0.45052083333333331</v>
      </c>
    </row>
    <row r="273" spans="1:11" ht="31.5" hidden="1" customHeight="1">
      <c r="A273" s="159" t="s">
        <v>5</v>
      </c>
      <c r="B273" s="174">
        <v>115135.73399629</v>
      </c>
      <c r="C273" s="160" t="s">
        <v>1446</v>
      </c>
      <c r="D273" s="167" t="s">
        <v>493</v>
      </c>
      <c r="E273" s="151">
        <v>0.13300000000000001</v>
      </c>
      <c r="F273" s="176">
        <v>18210</v>
      </c>
      <c r="G273" s="151">
        <f t="shared" si="19"/>
        <v>2422</v>
      </c>
      <c r="H273" s="152">
        <v>2952</v>
      </c>
      <c r="I273" s="152">
        <f t="shared" si="16"/>
        <v>5374</v>
      </c>
      <c r="J273" s="152">
        <f t="shared" si="18"/>
        <v>5804</v>
      </c>
      <c r="K273" s="177">
        <f t="shared" si="17"/>
        <v>0.45068850018608114</v>
      </c>
    </row>
    <row r="274" spans="1:11" ht="31.5" hidden="1" customHeight="1">
      <c r="A274" s="159"/>
      <c r="B274" s="174"/>
      <c r="C274" s="160" t="s">
        <v>1447</v>
      </c>
      <c r="D274" s="167" t="s">
        <v>493</v>
      </c>
      <c r="E274" s="151">
        <v>0.13300000000000001</v>
      </c>
      <c r="F274" s="176">
        <v>18210</v>
      </c>
      <c r="G274" s="151">
        <f t="shared" si="19"/>
        <v>2422</v>
      </c>
      <c r="H274" s="152">
        <v>2950</v>
      </c>
      <c r="I274" s="152">
        <f t="shared" si="16"/>
        <v>5372</v>
      </c>
      <c r="J274" s="152">
        <f t="shared" si="18"/>
        <v>5802</v>
      </c>
      <c r="K274" s="177">
        <f t="shared" si="17"/>
        <v>0.45085629188384213</v>
      </c>
    </row>
    <row r="275" spans="1:11" ht="31.5" hidden="1" customHeight="1">
      <c r="A275" s="159"/>
      <c r="B275" s="174"/>
      <c r="C275" s="160" t="s">
        <v>1448</v>
      </c>
      <c r="D275" s="167" t="s">
        <v>493</v>
      </c>
      <c r="E275" s="151">
        <v>0.13200000000000001</v>
      </c>
      <c r="F275" s="176">
        <v>18210</v>
      </c>
      <c r="G275" s="151">
        <f t="shared" si="19"/>
        <v>2404</v>
      </c>
      <c r="H275" s="152">
        <v>2948</v>
      </c>
      <c r="I275" s="152">
        <f t="shared" si="16"/>
        <v>5352</v>
      </c>
      <c r="J275" s="152">
        <f t="shared" si="18"/>
        <v>5780</v>
      </c>
      <c r="K275" s="177">
        <f t="shared" si="17"/>
        <v>0.44917787742899851</v>
      </c>
    </row>
    <row r="276" spans="1:11" ht="31.5" hidden="1" customHeight="1">
      <c r="A276" s="159"/>
      <c r="B276" s="174"/>
      <c r="C276" s="160" t="s">
        <v>1449</v>
      </c>
      <c r="D276" s="167" t="s">
        <v>493</v>
      </c>
      <c r="E276" s="151">
        <v>0.13200000000000001</v>
      </c>
      <c r="F276" s="176">
        <v>18210</v>
      </c>
      <c r="G276" s="151">
        <f t="shared" si="19"/>
        <v>2404</v>
      </c>
      <c r="H276" s="152">
        <v>2946</v>
      </c>
      <c r="I276" s="152">
        <f t="shared" si="16"/>
        <v>5350</v>
      </c>
      <c r="J276" s="152">
        <f t="shared" si="18"/>
        <v>5778</v>
      </c>
      <c r="K276" s="177">
        <f t="shared" si="17"/>
        <v>0.44934579439252337</v>
      </c>
    </row>
    <row r="277" spans="1:11" ht="31.5" hidden="1" customHeight="1">
      <c r="A277" s="159"/>
      <c r="B277" s="174"/>
      <c r="C277" s="160" t="s">
        <v>1450</v>
      </c>
      <c r="D277" s="167" t="s">
        <v>493</v>
      </c>
      <c r="E277" s="151">
        <v>0.13200000000000001</v>
      </c>
      <c r="F277" s="176">
        <v>18210</v>
      </c>
      <c r="G277" s="151">
        <f t="shared" si="19"/>
        <v>2404</v>
      </c>
      <c r="H277" s="152">
        <v>2944</v>
      </c>
      <c r="I277" s="152">
        <f t="shared" si="16"/>
        <v>5348</v>
      </c>
      <c r="J277" s="152">
        <f t="shared" si="18"/>
        <v>5776</v>
      </c>
      <c r="K277" s="177">
        <f t="shared" si="17"/>
        <v>0.44951383694839192</v>
      </c>
    </row>
    <row r="278" spans="1:11" ht="31.5" hidden="1" customHeight="1">
      <c r="A278" s="159"/>
      <c r="B278" s="174"/>
      <c r="C278" s="160" t="s">
        <v>1451</v>
      </c>
      <c r="D278" s="167" t="s">
        <v>493</v>
      </c>
      <c r="E278" s="151">
        <v>0.13200000000000001</v>
      </c>
      <c r="F278" s="176">
        <v>18210</v>
      </c>
      <c r="G278" s="151">
        <f t="shared" si="19"/>
        <v>2404</v>
      </c>
      <c r="H278" s="152">
        <v>2942</v>
      </c>
      <c r="I278" s="152">
        <f t="shared" si="16"/>
        <v>5346</v>
      </c>
      <c r="J278" s="152">
        <f t="shared" si="18"/>
        <v>5774</v>
      </c>
      <c r="K278" s="177">
        <f t="shared" si="17"/>
        <v>0.4496820052375608</v>
      </c>
    </row>
    <row r="279" spans="1:11" ht="31.5" hidden="1" customHeight="1">
      <c r="A279" s="159"/>
      <c r="B279" s="174"/>
      <c r="C279" s="160" t="s">
        <v>1452</v>
      </c>
      <c r="D279" s="167" t="s">
        <v>493</v>
      </c>
      <c r="E279" s="151">
        <v>0.13200000000000001</v>
      </c>
      <c r="F279" s="176">
        <v>18210</v>
      </c>
      <c r="G279" s="151">
        <f t="shared" si="19"/>
        <v>2404</v>
      </c>
      <c r="H279" s="152">
        <v>2940</v>
      </c>
      <c r="I279" s="152">
        <f t="shared" si="16"/>
        <v>5344</v>
      </c>
      <c r="J279" s="152">
        <f t="shared" si="18"/>
        <v>5772</v>
      </c>
      <c r="K279" s="177">
        <f t="shared" si="17"/>
        <v>0.44985029940119758</v>
      </c>
    </row>
    <row r="280" spans="1:11" ht="31.5" hidden="1" customHeight="1">
      <c r="A280" s="159"/>
      <c r="B280" s="174"/>
      <c r="C280" s="160" t="s">
        <v>1453</v>
      </c>
      <c r="D280" s="167" t="s">
        <v>493</v>
      </c>
      <c r="E280" s="151">
        <v>0.13200000000000001</v>
      </c>
      <c r="F280" s="176">
        <v>18210</v>
      </c>
      <c r="G280" s="151">
        <f t="shared" si="19"/>
        <v>2404</v>
      </c>
      <c r="H280" s="152">
        <v>2938</v>
      </c>
      <c r="I280" s="152">
        <f t="shared" si="16"/>
        <v>5342</v>
      </c>
      <c r="J280" s="152">
        <f t="shared" si="18"/>
        <v>5769</v>
      </c>
      <c r="K280" s="177">
        <f t="shared" si="17"/>
        <v>0.4500187195806814</v>
      </c>
    </row>
    <row r="281" spans="1:11" ht="31.5" hidden="1" customHeight="1">
      <c r="A281" s="159"/>
      <c r="B281" s="174"/>
      <c r="C281" s="160" t="s">
        <v>1454</v>
      </c>
      <c r="D281" s="167" t="s">
        <v>493</v>
      </c>
      <c r="E281" s="151">
        <v>0.13200000000000001</v>
      </c>
      <c r="F281" s="176">
        <v>18210</v>
      </c>
      <c r="G281" s="151">
        <f t="shared" si="19"/>
        <v>2404</v>
      </c>
      <c r="H281" s="152">
        <v>2936</v>
      </c>
      <c r="I281" s="152">
        <f t="shared" si="16"/>
        <v>5340</v>
      </c>
      <c r="J281" s="152">
        <f t="shared" si="18"/>
        <v>5767</v>
      </c>
      <c r="K281" s="177">
        <f t="shared" si="17"/>
        <v>0.450187265917603</v>
      </c>
    </row>
    <row r="282" spans="1:11" ht="31.5" hidden="1" customHeight="1">
      <c r="A282" s="159"/>
      <c r="B282" s="174"/>
      <c r="C282" s="160" t="s">
        <v>1455</v>
      </c>
      <c r="D282" s="167" t="s">
        <v>493</v>
      </c>
      <c r="E282" s="151">
        <v>0.13200000000000001</v>
      </c>
      <c r="F282" s="176">
        <v>18210</v>
      </c>
      <c r="G282" s="151">
        <f t="shared" si="19"/>
        <v>2404</v>
      </c>
      <c r="H282" s="152">
        <v>2934</v>
      </c>
      <c r="I282" s="152">
        <f t="shared" si="16"/>
        <v>5338</v>
      </c>
      <c r="J282" s="152">
        <f t="shared" si="18"/>
        <v>5765</v>
      </c>
      <c r="K282" s="177">
        <f t="shared" si="17"/>
        <v>0.45035593855376543</v>
      </c>
    </row>
    <row r="283" spans="1:11" ht="31.5" hidden="1" customHeight="1">
      <c r="A283" s="159" t="s">
        <v>5</v>
      </c>
      <c r="B283" s="174">
        <v>115136.52844131101</v>
      </c>
      <c r="C283" s="160" t="s">
        <v>1456</v>
      </c>
      <c r="D283" s="167" t="s">
        <v>493</v>
      </c>
      <c r="E283" s="151">
        <v>0.13200000000000001</v>
      </c>
      <c r="F283" s="176">
        <v>18210</v>
      </c>
      <c r="G283" s="151">
        <f t="shared" si="19"/>
        <v>2404</v>
      </c>
      <c r="H283" s="152">
        <v>2932</v>
      </c>
      <c r="I283" s="152">
        <f t="shared" si="16"/>
        <v>5336</v>
      </c>
      <c r="J283" s="152">
        <f t="shared" si="18"/>
        <v>5763</v>
      </c>
      <c r="K283" s="177">
        <f t="shared" si="17"/>
        <v>0.45052473763118439</v>
      </c>
    </row>
    <row r="284" spans="1:11" ht="31.5" hidden="1" customHeight="1">
      <c r="A284" s="159"/>
      <c r="B284" s="174"/>
      <c r="C284" s="160" t="s">
        <v>1457</v>
      </c>
      <c r="D284" s="167" t="s">
        <v>493</v>
      </c>
      <c r="E284" s="151">
        <v>0.13200000000000001</v>
      </c>
      <c r="F284" s="176">
        <v>18210</v>
      </c>
      <c r="G284" s="151">
        <f t="shared" si="19"/>
        <v>2404</v>
      </c>
      <c r="H284" s="152">
        <v>2930</v>
      </c>
      <c r="I284" s="152">
        <f t="shared" si="16"/>
        <v>5334</v>
      </c>
      <c r="J284" s="152">
        <f t="shared" si="18"/>
        <v>5761</v>
      </c>
      <c r="K284" s="177">
        <f t="shared" si="17"/>
        <v>0.45069366329208849</v>
      </c>
    </row>
    <row r="285" spans="1:11" ht="31.5" hidden="1" customHeight="1">
      <c r="A285" s="159"/>
      <c r="B285" s="174"/>
      <c r="C285" s="160" t="s">
        <v>1458</v>
      </c>
      <c r="D285" s="167" t="s">
        <v>493</v>
      </c>
      <c r="E285" s="151">
        <v>0.13200000000000001</v>
      </c>
      <c r="F285" s="176">
        <v>18210</v>
      </c>
      <c r="G285" s="151">
        <f t="shared" si="19"/>
        <v>2404</v>
      </c>
      <c r="H285" s="152">
        <v>2929</v>
      </c>
      <c r="I285" s="152">
        <f t="shared" si="16"/>
        <v>5333</v>
      </c>
      <c r="J285" s="152">
        <f t="shared" si="18"/>
        <v>5760</v>
      </c>
      <c r="K285" s="177">
        <f t="shared" si="17"/>
        <v>0.45077817363585226</v>
      </c>
    </row>
    <row r="286" spans="1:11" ht="31.5" hidden="1" customHeight="1">
      <c r="A286" s="159"/>
      <c r="B286" s="174"/>
      <c r="C286" s="160" t="s">
        <v>1459</v>
      </c>
      <c r="D286" s="167" t="s">
        <v>493</v>
      </c>
      <c r="E286" s="151">
        <v>0.13200000000000001</v>
      </c>
      <c r="F286" s="176">
        <v>18210</v>
      </c>
      <c r="G286" s="151">
        <f t="shared" si="19"/>
        <v>2404</v>
      </c>
      <c r="H286" s="152">
        <v>2927</v>
      </c>
      <c r="I286" s="152">
        <f t="shared" si="16"/>
        <v>5331</v>
      </c>
      <c r="J286" s="152">
        <f t="shared" si="18"/>
        <v>5757</v>
      </c>
      <c r="K286" s="177">
        <f t="shared" si="17"/>
        <v>0.45094728943912959</v>
      </c>
    </row>
    <row r="287" spans="1:11" ht="31.5" hidden="1" customHeight="1">
      <c r="A287" s="159"/>
      <c r="B287" s="174"/>
      <c r="C287" s="160" t="s">
        <v>1460</v>
      </c>
      <c r="D287" s="167" t="s">
        <v>493</v>
      </c>
      <c r="E287" s="151">
        <v>0.13100000000000001</v>
      </c>
      <c r="F287" s="176">
        <v>18210</v>
      </c>
      <c r="G287" s="151">
        <f t="shared" si="19"/>
        <v>2386</v>
      </c>
      <c r="H287" s="152">
        <v>2925</v>
      </c>
      <c r="I287" s="152">
        <f t="shared" si="16"/>
        <v>5311</v>
      </c>
      <c r="J287" s="152">
        <f t="shared" si="18"/>
        <v>5736</v>
      </c>
      <c r="K287" s="177">
        <f t="shared" si="17"/>
        <v>0.44925626059122575</v>
      </c>
    </row>
    <row r="288" spans="1:11" ht="31.5" hidden="1" customHeight="1">
      <c r="A288" s="159"/>
      <c r="B288" s="174"/>
      <c r="C288" s="160" t="s">
        <v>1461</v>
      </c>
      <c r="D288" s="167" t="s">
        <v>493</v>
      </c>
      <c r="E288" s="151">
        <v>0.13100000000000001</v>
      </c>
      <c r="F288" s="176">
        <v>18210</v>
      </c>
      <c r="G288" s="151">
        <f t="shared" si="19"/>
        <v>2386</v>
      </c>
      <c r="H288" s="152">
        <v>2924</v>
      </c>
      <c r="I288" s="152">
        <f t="shared" si="16"/>
        <v>5310</v>
      </c>
      <c r="J288" s="152">
        <f t="shared" si="18"/>
        <v>5735</v>
      </c>
      <c r="K288" s="177">
        <f t="shared" si="17"/>
        <v>0.44934086629001885</v>
      </c>
    </row>
    <row r="289" spans="1:11" ht="31.5" hidden="1" customHeight="1">
      <c r="A289" s="159"/>
      <c r="B289" s="174"/>
      <c r="C289" s="160" t="s">
        <v>1462</v>
      </c>
      <c r="D289" s="167" t="s">
        <v>493</v>
      </c>
      <c r="E289" s="151">
        <v>0.13100000000000001</v>
      </c>
      <c r="F289" s="176">
        <v>18210</v>
      </c>
      <c r="G289" s="151">
        <f t="shared" si="19"/>
        <v>2386</v>
      </c>
      <c r="H289" s="152">
        <v>2922</v>
      </c>
      <c r="I289" s="152">
        <f t="shared" si="16"/>
        <v>5308</v>
      </c>
      <c r="J289" s="152">
        <f t="shared" si="18"/>
        <v>5733</v>
      </c>
      <c r="K289" s="177">
        <f t="shared" si="17"/>
        <v>0.44951017332328563</v>
      </c>
    </row>
    <row r="290" spans="1:11" ht="31.5" hidden="1" customHeight="1">
      <c r="A290" s="159"/>
      <c r="B290" s="174"/>
      <c r="C290" s="160" t="s">
        <v>1463</v>
      </c>
      <c r="D290" s="167" t="s">
        <v>493</v>
      </c>
      <c r="E290" s="151">
        <v>0.13100000000000001</v>
      </c>
      <c r="F290" s="176">
        <v>18210</v>
      </c>
      <c r="G290" s="151">
        <f t="shared" si="19"/>
        <v>2386</v>
      </c>
      <c r="H290" s="152">
        <v>2920</v>
      </c>
      <c r="I290" s="152">
        <f t="shared" si="16"/>
        <v>5306</v>
      </c>
      <c r="J290" s="152">
        <f t="shared" si="18"/>
        <v>5730</v>
      </c>
      <c r="K290" s="177">
        <f t="shared" si="17"/>
        <v>0.44967960799095363</v>
      </c>
    </row>
    <row r="291" spans="1:11" ht="31.5" hidden="1" customHeight="1">
      <c r="A291" s="159"/>
      <c r="B291" s="174"/>
      <c r="C291" s="160" t="s">
        <v>1464</v>
      </c>
      <c r="D291" s="167" t="s">
        <v>493</v>
      </c>
      <c r="E291" s="151">
        <v>0.13100000000000001</v>
      </c>
      <c r="F291" s="176">
        <v>18210</v>
      </c>
      <c r="G291" s="151">
        <f t="shared" si="19"/>
        <v>2386</v>
      </c>
      <c r="H291" s="152">
        <v>2919</v>
      </c>
      <c r="I291" s="152">
        <f t="shared" si="16"/>
        <v>5305</v>
      </c>
      <c r="J291" s="152">
        <f t="shared" si="18"/>
        <v>5729</v>
      </c>
      <c r="K291" s="177">
        <f t="shared" si="17"/>
        <v>0.44976437323279922</v>
      </c>
    </row>
    <row r="292" spans="1:11" ht="31.5" hidden="1" customHeight="1">
      <c r="A292" s="159"/>
      <c r="B292" s="174"/>
      <c r="C292" s="160" t="s">
        <v>1465</v>
      </c>
      <c r="D292" s="167" t="s">
        <v>493</v>
      </c>
      <c r="E292" s="151">
        <v>0.13100000000000001</v>
      </c>
      <c r="F292" s="176">
        <v>18210</v>
      </c>
      <c r="G292" s="151">
        <f t="shared" si="19"/>
        <v>2386</v>
      </c>
      <c r="H292" s="152">
        <v>2917</v>
      </c>
      <c r="I292" s="152">
        <f t="shared" si="16"/>
        <v>5303</v>
      </c>
      <c r="J292" s="152">
        <f t="shared" si="18"/>
        <v>5727</v>
      </c>
      <c r="K292" s="177">
        <f t="shared" si="17"/>
        <v>0.44993399962285496</v>
      </c>
    </row>
    <row r="293" spans="1:11" ht="31.5" customHeight="1">
      <c r="A293" s="167" t="s">
        <v>5</v>
      </c>
      <c r="B293" s="174">
        <v>115138</v>
      </c>
      <c r="C293" s="160" t="s">
        <v>1466</v>
      </c>
      <c r="D293" s="167" t="s">
        <v>493</v>
      </c>
      <c r="E293" s="151">
        <v>0.128</v>
      </c>
      <c r="F293" s="176">
        <v>18210</v>
      </c>
      <c r="G293" s="151">
        <f t="shared" si="19"/>
        <v>2331</v>
      </c>
      <c r="H293" s="152">
        <v>2857</v>
      </c>
      <c r="I293" s="152">
        <f t="shared" si="16"/>
        <v>5188</v>
      </c>
      <c r="J293" s="152">
        <f t="shared" si="18"/>
        <v>5603</v>
      </c>
      <c r="K293" s="177">
        <f t="shared" si="17"/>
        <v>0.44930609097918273</v>
      </c>
    </row>
    <row r="294" spans="1:11" ht="31.5" hidden="1" customHeight="1">
      <c r="A294" s="159"/>
      <c r="B294" s="174"/>
      <c r="C294" s="160" t="s">
        <v>1467</v>
      </c>
      <c r="D294" s="167" t="s">
        <v>493</v>
      </c>
      <c r="E294" s="151">
        <v>0.128</v>
      </c>
      <c r="F294" s="176">
        <v>18210</v>
      </c>
      <c r="G294" s="151">
        <f t="shared" si="19"/>
        <v>2331</v>
      </c>
      <c r="H294" s="152">
        <v>2854</v>
      </c>
      <c r="I294" s="152">
        <f t="shared" si="16"/>
        <v>5185</v>
      </c>
      <c r="J294" s="152">
        <f t="shared" si="18"/>
        <v>5600</v>
      </c>
      <c r="K294" s="177">
        <f t="shared" si="17"/>
        <v>0.44956605593056898</v>
      </c>
    </row>
    <row r="295" spans="1:11" ht="31.5" hidden="1" customHeight="1">
      <c r="A295" s="159"/>
      <c r="B295" s="174"/>
      <c r="C295" s="160" t="s">
        <v>1468</v>
      </c>
      <c r="D295" s="167" t="s">
        <v>493</v>
      </c>
      <c r="E295" s="151">
        <v>0.128</v>
      </c>
      <c r="F295" s="176">
        <v>18210</v>
      </c>
      <c r="G295" s="151">
        <f t="shared" si="19"/>
        <v>2331</v>
      </c>
      <c r="H295" s="152">
        <v>2852</v>
      </c>
      <c r="I295" s="152">
        <f t="shared" si="16"/>
        <v>5183</v>
      </c>
      <c r="J295" s="152">
        <f t="shared" si="18"/>
        <v>5598</v>
      </c>
      <c r="K295" s="177">
        <f t="shared" si="17"/>
        <v>0.44973953308894465</v>
      </c>
    </row>
    <row r="296" spans="1:11" ht="31.5" hidden="1" customHeight="1">
      <c r="A296" s="159"/>
      <c r="B296" s="174"/>
      <c r="C296" s="160" t="s">
        <v>1469</v>
      </c>
      <c r="D296" s="167" t="s">
        <v>493</v>
      </c>
      <c r="E296" s="151">
        <v>0.128</v>
      </c>
      <c r="F296" s="176">
        <v>18210</v>
      </c>
      <c r="G296" s="151">
        <f t="shared" si="19"/>
        <v>2331</v>
      </c>
      <c r="H296" s="152">
        <v>2849</v>
      </c>
      <c r="I296" s="152">
        <f t="shared" si="16"/>
        <v>5180</v>
      </c>
      <c r="J296" s="152">
        <f t="shared" si="18"/>
        <v>5594</v>
      </c>
      <c r="K296" s="177">
        <f t="shared" si="17"/>
        <v>0.45</v>
      </c>
    </row>
    <row r="297" spans="1:11" ht="31.5" hidden="1" customHeight="1">
      <c r="A297" s="159"/>
      <c r="B297" s="174"/>
      <c r="C297" s="160" t="s">
        <v>1470</v>
      </c>
      <c r="D297" s="167" t="s">
        <v>493</v>
      </c>
      <c r="E297" s="151">
        <v>0.128</v>
      </c>
      <c r="F297" s="176">
        <v>18210</v>
      </c>
      <c r="G297" s="151">
        <f t="shared" si="19"/>
        <v>2331</v>
      </c>
      <c r="H297" s="152">
        <v>2846</v>
      </c>
      <c r="I297" s="152">
        <f t="shared" si="16"/>
        <v>5177</v>
      </c>
      <c r="J297" s="152">
        <f t="shared" si="18"/>
        <v>5591</v>
      </c>
      <c r="K297" s="177">
        <f t="shared" si="17"/>
        <v>0.45026076878501065</v>
      </c>
    </row>
    <row r="298" spans="1:11" ht="31.5" hidden="1" customHeight="1">
      <c r="A298" s="159"/>
      <c r="B298" s="174"/>
      <c r="C298" s="160" t="s">
        <v>1471</v>
      </c>
      <c r="D298" s="167" t="s">
        <v>493</v>
      </c>
      <c r="E298" s="151">
        <v>0.128</v>
      </c>
      <c r="F298" s="176">
        <v>18210</v>
      </c>
      <c r="G298" s="151">
        <f t="shared" si="19"/>
        <v>2331</v>
      </c>
      <c r="H298" s="152">
        <v>2843</v>
      </c>
      <c r="I298" s="152">
        <f t="shared" si="16"/>
        <v>5174</v>
      </c>
      <c r="J298" s="152">
        <f t="shared" si="18"/>
        <v>5588</v>
      </c>
      <c r="K298" s="177">
        <f t="shared" si="17"/>
        <v>0.45052183996907613</v>
      </c>
    </row>
    <row r="299" spans="1:11" ht="31.5" hidden="1" customHeight="1">
      <c r="A299" s="159"/>
      <c r="B299" s="174"/>
      <c r="C299" s="160" t="s">
        <v>1472</v>
      </c>
      <c r="D299" s="167" t="s">
        <v>493</v>
      </c>
      <c r="E299" s="151">
        <v>0.128</v>
      </c>
      <c r="F299" s="176">
        <v>18210</v>
      </c>
      <c r="G299" s="151">
        <f t="shared" si="19"/>
        <v>2331</v>
      </c>
      <c r="H299" s="152">
        <v>2841</v>
      </c>
      <c r="I299" s="152">
        <f t="shared" si="16"/>
        <v>5172</v>
      </c>
      <c r="J299" s="152">
        <f t="shared" si="18"/>
        <v>5586</v>
      </c>
      <c r="K299" s="177">
        <f t="shared" si="17"/>
        <v>0.45069605568445475</v>
      </c>
    </row>
    <row r="300" spans="1:11" ht="31.5" hidden="1" customHeight="1">
      <c r="A300" s="159"/>
      <c r="B300" s="174"/>
      <c r="C300" s="160" t="s">
        <v>1473</v>
      </c>
      <c r="D300" s="167" t="s">
        <v>493</v>
      </c>
      <c r="E300" s="151">
        <v>0.128</v>
      </c>
      <c r="F300" s="176">
        <v>18210</v>
      </c>
      <c r="G300" s="151">
        <f t="shared" si="19"/>
        <v>2331</v>
      </c>
      <c r="H300" s="152">
        <v>2838</v>
      </c>
      <c r="I300" s="152">
        <f t="shared" si="16"/>
        <v>5169</v>
      </c>
      <c r="J300" s="152">
        <f t="shared" si="18"/>
        <v>5583</v>
      </c>
      <c r="K300" s="177">
        <f t="shared" si="17"/>
        <v>0.45095763203714451</v>
      </c>
    </row>
    <row r="301" spans="1:11" ht="31.5" hidden="1" customHeight="1">
      <c r="A301" s="159"/>
      <c r="B301" s="174"/>
      <c r="C301" s="160" t="s">
        <v>1474</v>
      </c>
      <c r="D301" s="167" t="s">
        <v>493</v>
      </c>
      <c r="E301" s="151">
        <v>0.127</v>
      </c>
      <c r="F301" s="176">
        <v>18210</v>
      </c>
      <c r="G301" s="151">
        <f t="shared" si="19"/>
        <v>2313</v>
      </c>
      <c r="H301" s="152">
        <v>2835</v>
      </c>
      <c r="I301" s="152">
        <f t="shared" si="16"/>
        <v>5148</v>
      </c>
      <c r="J301" s="152">
        <f t="shared" si="18"/>
        <v>5560</v>
      </c>
      <c r="K301" s="177">
        <f t="shared" si="17"/>
        <v>0.44930069930069932</v>
      </c>
    </row>
    <row r="302" spans="1:11" ht="31.5" hidden="1" customHeight="1">
      <c r="A302" s="159"/>
      <c r="B302" s="174"/>
      <c r="C302" s="160" t="s">
        <v>1475</v>
      </c>
      <c r="D302" s="167" t="s">
        <v>493</v>
      </c>
      <c r="E302" s="151">
        <v>0.127</v>
      </c>
      <c r="F302" s="176">
        <v>18210</v>
      </c>
      <c r="G302" s="151">
        <f t="shared" si="19"/>
        <v>2313</v>
      </c>
      <c r="H302" s="152">
        <v>2832</v>
      </c>
      <c r="I302" s="152">
        <f t="shared" si="16"/>
        <v>5145</v>
      </c>
      <c r="J302" s="152">
        <f t="shared" si="18"/>
        <v>5557</v>
      </c>
      <c r="K302" s="177">
        <f t="shared" si="17"/>
        <v>0.44956268221574341</v>
      </c>
    </row>
    <row r="303" spans="1:11" ht="31.5" hidden="1" customHeight="1">
      <c r="A303" s="159"/>
      <c r="B303" s="174"/>
      <c r="C303" s="160" t="s">
        <v>1476</v>
      </c>
      <c r="D303" s="167" t="s">
        <v>493</v>
      </c>
      <c r="E303" s="151">
        <v>0.127</v>
      </c>
      <c r="F303" s="176">
        <v>18210</v>
      </c>
      <c r="G303" s="151">
        <f t="shared" si="19"/>
        <v>2313</v>
      </c>
      <c r="H303" s="152">
        <v>2830</v>
      </c>
      <c r="I303" s="152">
        <f t="shared" si="16"/>
        <v>5143</v>
      </c>
      <c r="J303" s="152">
        <f t="shared" si="18"/>
        <v>5554</v>
      </c>
      <c r="K303" s="177">
        <f t="shared" si="17"/>
        <v>0.44973750729146411</v>
      </c>
    </row>
    <row r="304" spans="1:11" ht="31.5" hidden="1" customHeight="1">
      <c r="A304" s="159"/>
      <c r="B304" s="174"/>
      <c r="C304" s="160" t="s">
        <v>1477</v>
      </c>
      <c r="D304" s="167" t="s">
        <v>493</v>
      </c>
      <c r="E304" s="151">
        <v>0.127</v>
      </c>
      <c r="F304" s="176">
        <v>18210</v>
      </c>
      <c r="G304" s="151">
        <f t="shared" si="19"/>
        <v>2313</v>
      </c>
      <c r="H304" s="152">
        <v>2826</v>
      </c>
      <c r="I304" s="152">
        <f t="shared" si="16"/>
        <v>5139</v>
      </c>
      <c r="J304" s="152">
        <f t="shared" si="18"/>
        <v>5550</v>
      </c>
      <c r="K304" s="177">
        <f t="shared" si="17"/>
        <v>0.45008756567425567</v>
      </c>
    </row>
    <row r="305" spans="1:11" ht="31.5" hidden="1" customHeight="1">
      <c r="A305" s="159"/>
      <c r="B305" s="174"/>
      <c r="C305" s="160" t="s">
        <v>1478</v>
      </c>
      <c r="D305" s="167" t="s">
        <v>493</v>
      </c>
      <c r="E305" s="151">
        <v>0.127</v>
      </c>
      <c r="F305" s="176">
        <v>18210</v>
      </c>
      <c r="G305" s="151">
        <f t="shared" si="19"/>
        <v>2313</v>
      </c>
      <c r="H305" s="152">
        <v>2824</v>
      </c>
      <c r="I305" s="152">
        <f t="shared" si="16"/>
        <v>5137</v>
      </c>
      <c r="J305" s="152">
        <f t="shared" si="18"/>
        <v>5548</v>
      </c>
      <c r="K305" s="177">
        <f t="shared" si="17"/>
        <v>0.45026279929920188</v>
      </c>
    </row>
    <row r="306" spans="1:11" ht="31.5" hidden="1" customHeight="1">
      <c r="A306" s="159"/>
      <c r="B306" s="174"/>
      <c r="C306" s="160" t="s">
        <v>1479</v>
      </c>
      <c r="D306" s="167" t="s">
        <v>493</v>
      </c>
      <c r="E306" s="151">
        <v>0.127</v>
      </c>
      <c r="F306" s="176">
        <v>18210</v>
      </c>
      <c r="G306" s="151">
        <f t="shared" si="19"/>
        <v>2313</v>
      </c>
      <c r="H306" s="152">
        <v>2821</v>
      </c>
      <c r="I306" s="152">
        <f t="shared" si="16"/>
        <v>5134</v>
      </c>
      <c r="J306" s="152">
        <f t="shared" si="18"/>
        <v>5545</v>
      </c>
      <c r="K306" s="177">
        <f t="shared" si="17"/>
        <v>0.45052590572652901</v>
      </c>
    </row>
    <row r="307" spans="1:11" ht="31.5" hidden="1" customHeight="1">
      <c r="A307" s="159"/>
      <c r="B307" s="174"/>
      <c r="C307" s="160" t="s">
        <v>1480</v>
      </c>
      <c r="D307" s="167" t="s">
        <v>493</v>
      </c>
      <c r="E307" s="151">
        <v>0.127</v>
      </c>
      <c r="F307" s="176">
        <v>18210</v>
      </c>
      <c r="G307" s="151">
        <f t="shared" si="19"/>
        <v>2313</v>
      </c>
      <c r="H307" s="152">
        <v>2818</v>
      </c>
      <c r="I307" s="152">
        <f t="shared" si="16"/>
        <v>5131</v>
      </c>
      <c r="J307" s="152">
        <f t="shared" si="18"/>
        <v>5541</v>
      </c>
      <c r="K307" s="177">
        <f t="shared" si="17"/>
        <v>0.4507893198206977</v>
      </c>
    </row>
    <row r="308" spans="1:11" ht="31.5" hidden="1" customHeight="1">
      <c r="A308" s="159"/>
      <c r="B308" s="174"/>
      <c r="C308" s="160" t="s">
        <v>1481</v>
      </c>
      <c r="D308" s="167" t="s">
        <v>493</v>
      </c>
      <c r="E308" s="151">
        <v>0.127</v>
      </c>
      <c r="F308" s="176">
        <v>18210</v>
      </c>
      <c r="G308" s="151">
        <f t="shared" si="19"/>
        <v>2313</v>
      </c>
      <c r="H308" s="152">
        <v>2816</v>
      </c>
      <c r="I308" s="152">
        <f t="shared" si="16"/>
        <v>5129</v>
      </c>
      <c r="J308" s="152">
        <f t="shared" si="18"/>
        <v>5539</v>
      </c>
      <c r="K308" s="177">
        <f t="shared" si="17"/>
        <v>0.45096510040943655</v>
      </c>
    </row>
    <row r="309" spans="1:11" ht="31.5" hidden="1" customHeight="1">
      <c r="A309" s="159"/>
      <c r="B309" s="174"/>
      <c r="C309" s="160" t="s">
        <v>1482</v>
      </c>
      <c r="D309" s="167" t="s">
        <v>493</v>
      </c>
      <c r="E309" s="151">
        <v>0.126</v>
      </c>
      <c r="F309" s="176">
        <v>18210</v>
      </c>
      <c r="G309" s="151">
        <f t="shared" si="19"/>
        <v>2294</v>
      </c>
      <c r="H309" s="152">
        <v>2813</v>
      </c>
      <c r="I309" s="152">
        <f t="shared" si="16"/>
        <v>5107</v>
      </c>
      <c r="J309" s="152">
        <f t="shared" si="18"/>
        <v>5516</v>
      </c>
      <c r="K309" s="177">
        <f t="shared" si="17"/>
        <v>0.44918738985705892</v>
      </c>
    </row>
    <row r="310" spans="1:11" ht="31.5" hidden="1" customHeight="1">
      <c r="A310" s="159"/>
      <c r="B310" s="174"/>
      <c r="C310" s="160" t="s">
        <v>1483</v>
      </c>
      <c r="D310" s="167" t="s">
        <v>493</v>
      </c>
      <c r="E310" s="151">
        <v>0.126</v>
      </c>
      <c r="F310" s="176">
        <v>18210</v>
      </c>
      <c r="G310" s="151">
        <f t="shared" si="19"/>
        <v>2294</v>
      </c>
      <c r="H310" s="152">
        <v>2810</v>
      </c>
      <c r="I310" s="152">
        <f t="shared" si="16"/>
        <v>5104</v>
      </c>
      <c r="J310" s="152">
        <f t="shared" si="18"/>
        <v>5512</v>
      </c>
      <c r="K310" s="177">
        <f t="shared" si="17"/>
        <v>0.44945141065830724</v>
      </c>
    </row>
    <row r="311" spans="1:11" ht="31.5" hidden="1" customHeight="1">
      <c r="A311" s="159"/>
      <c r="B311" s="174"/>
      <c r="C311" s="160" t="s">
        <v>1484</v>
      </c>
      <c r="D311" s="167" t="s">
        <v>493</v>
      </c>
      <c r="E311" s="151">
        <v>0.126</v>
      </c>
      <c r="F311" s="176">
        <v>18210</v>
      </c>
      <c r="G311" s="151">
        <f t="shared" si="19"/>
        <v>2294</v>
      </c>
      <c r="H311" s="152">
        <v>2807</v>
      </c>
      <c r="I311" s="152">
        <f t="shared" si="16"/>
        <v>5101</v>
      </c>
      <c r="J311" s="152">
        <f t="shared" si="18"/>
        <v>5509</v>
      </c>
      <c r="K311" s="177">
        <f t="shared" si="17"/>
        <v>0.44971574201137032</v>
      </c>
    </row>
    <row r="312" spans="1:11" ht="31.5" hidden="1" customHeight="1">
      <c r="A312" s="159"/>
      <c r="B312" s="174"/>
      <c r="C312" s="160" t="s">
        <v>1485</v>
      </c>
      <c r="D312" s="167" t="s">
        <v>493</v>
      </c>
      <c r="E312" s="151">
        <v>0.126</v>
      </c>
      <c r="F312" s="176">
        <v>18210</v>
      </c>
      <c r="G312" s="151">
        <f t="shared" si="19"/>
        <v>2294</v>
      </c>
      <c r="H312" s="152">
        <v>2804</v>
      </c>
      <c r="I312" s="152">
        <f t="shared" si="16"/>
        <v>5098</v>
      </c>
      <c r="J312" s="152">
        <f t="shared" si="18"/>
        <v>5506</v>
      </c>
      <c r="K312" s="177">
        <f t="shared" si="17"/>
        <v>0.4499803844644959</v>
      </c>
    </row>
    <row r="313" spans="1:11" ht="31.5" hidden="1" customHeight="1">
      <c r="A313" s="167" t="s">
        <v>5</v>
      </c>
      <c r="B313" s="174">
        <v>115139</v>
      </c>
      <c r="C313" s="160" t="s">
        <v>1486</v>
      </c>
      <c r="D313" s="167" t="s">
        <v>493</v>
      </c>
      <c r="E313" s="151">
        <v>0.126</v>
      </c>
      <c r="F313" s="176">
        <v>18210</v>
      </c>
      <c r="G313" s="151">
        <f t="shared" si="19"/>
        <v>2294</v>
      </c>
      <c r="H313" s="152">
        <v>2802</v>
      </c>
      <c r="I313" s="152">
        <f t="shared" si="16"/>
        <v>5096</v>
      </c>
      <c r="J313" s="152">
        <f t="shared" si="18"/>
        <v>5504</v>
      </c>
      <c r="K313" s="177">
        <f t="shared" si="17"/>
        <v>0.45015698587127156</v>
      </c>
    </row>
    <row r="314" spans="1:11" ht="31.5" hidden="1" customHeight="1">
      <c r="A314" s="159"/>
      <c r="B314" s="174"/>
      <c r="C314" s="160" t="s">
        <v>1487</v>
      </c>
      <c r="D314" s="167" t="s">
        <v>493</v>
      </c>
      <c r="E314" s="151">
        <v>0.126</v>
      </c>
      <c r="F314" s="176">
        <v>18210</v>
      </c>
      <c r="G314" s="151">
        <f t="shared" si="19"/>
        <v>2294</v>
      </c>
      <c r="H314" s="152">
        <v>2801</v>
      </c>
      <c r="I314" s="152">
        <f t="shared" si="16"/>
        <v>5095</v>
      </c>
      <c r="J314" s="152">
        <f t="shared" si="18"/>
        <v>5503</v>
      </c>
      <c r="K314" s="177">
        <f t="shared" si="17"/>
        <v>0.45024533856722276</v>
      </c>
    </row>
    <row r="315" spans="1:11" ht="31.5" hidden="1" customHeight="1">
      <c r="A315" s="159"/>
      <c r="B315" s="174"/>
      <c r="C315" s="160" t="s">
        <v>1488</v>
      </c>
      <c r="D315" s="167" t="s">
        <v>493</v>
      </c>
      <c r="E315" s="151">
        <v>0.126</v>
      </c>
      <c r="F315" s="176">
        <v>18210</v>
      </c>
      <c r="G315" s="151">
        <f t="shared" si="19"/>
        <v>2294</v>
      </c>
      <c r="H315" s="152">
        <v>2799</v>
      </c>
      <c r="I315" s="152">
        <f t="shared" si="16"/>
        <v>5093</v>
      </c>
      <c r="J315" s="152">
        <f t="shared" si="18"/>
        <v>5500</v>
      </c>
      <c r="K315" s="177">
        <f t="shared" si="17"/>
        <v>0.45042214804633812</v>
      </c>
    </row>
    <row r="316" spans="1:11" ht="31.5" hidden="1" customHeight="1">
      <c r="A316" s="159"/>
      <c r="B316" s="174"/>
      <c r="C316" s="160" t="s">
        <v>1489</v>
      </c>
      <c r="D316" s="167" t="s">
        <v>493</v>
      </c>
      <c r="E316" s="151">
        <v>0.126</v>
      </c>
      <c r="F316" s="176">
        <v>18210</v>
      </c>
      <c r="G316" s="151">
        <f t="shared" si="19"/>
        <v>2294</v>
      </c>
      <c r="H316" s="152">
        <v>2798</v>
      </c>
      <c r="I316" s="152">
        <f t="shared" si="16"/>
        <v>5092</v>
      </c>
      <c r="J316" s="152">
        <f t="shared" si="18"/>
        <v>5499</v>
      </c>
      <c r="K316" s="177">
        <f t="shared" si="17"/>
        <v>0.45051060487038491</v>
      </c>
    </row>
    <row r="317" spans="1:11" ht="31.5" hidden="1" customHeight="1">
      <c r="A317" s="159"/>
      <c r="B317" s="174"/>
      <c r="C317" s="160" t="s">
        <v>1490</v>
      </c>
      <c r="D317" s="167" t="s">
        <v>493</v>
      </c>
      <c r="E317" s="151">
        <v>0.126</v>
      </c>
      <c r="F317" s="176">
        <v>18210</v>
      </c>
      <c r="G317" s="151">
        <f t="shared" si="19"/>
        <v>2294</v>
      </c>
      <c r="H317" s="152">
        <v>2797</v>
      </c>
      <c r="I317" s="152">
        <f t="shared" si="16"/>
        <v>5091</v>
      </c>
      <c r="J317" s="152">
        <f t="shared" si="18"/>
        <v>5498</v>
      </c>
      <c r="K317" s="177">
        <f t="shared" si="17"/>
        <v>0.45059909644470636</v>
      </c>
    </row>
    <row r="318" spans="1:11" ht="31.5" hidden="1" customHeight="1">
      <c r="A318" s="159"/>
      <c r="B318" s="174"/>
      <c r="C318" s="160" t="s">
        <v>1491</v>
      </c>
      <c r="D318" s="167" t="s">
        <v>493</v>
      </c>
      <c r="E318" s="151">
        <v>0.126</v>
      </c>
      <c r="F318" s="176">
        <v>18210</v>
      </c>
      <c r="G318" s="151">
        <f t="shared" si="19"/>
        <v>2294</v>
      </c>
      <c r="H318" s="152">
        <v>2796</v>
      </c>
      <c r="I318" s="152">
        <f t="shared" si="16"/>
        <v>5090</v>
      </c>
      <c r="J318" s="152">
        <f t="shared" si="18"/>
        <v>5497</v>
      </c>
      <c r="K318" s="177">
        <f t="shared" si="17"/>
        <v>0.45068762278978391</v>
      </c>
    </row>
    <row r="319" spans="1:11" ht="31.5" hidden="1" customHeight="1">
      <c r="A319" s="159"/>
      <c r="B319" s="174"/>
      <c r="C319" s="160" t="s">
        <v>1492</v>
      </c>
      <c r="D319" s="167" t="s">
        <v>493</v>
      </c>
      <c r="E319" s="151">
        <v>0.126</v>
      </c>
      <c r="F319" s="176">
        <v>18210</v>
      </c>
      <c r="G319" s="151">
        <f t="shared" si="19"/>
        <v>2294</v>
      </c>
      <c r="H319" s="152">
        <v>2795</v>
      </c>
      <c r="I319" s="152">
        <f t="shared" si="16"/>
        <v>5089</v>
      </c>
      <c r="J319" s="152">
        <f t="shared" si="18"/>
        <v>5496</v>
      </c>
      <c r="K319" s="177">
        <f t="shared" si="17"/>
        <v>0.45077618392611513</v>
      </c>
    </row>
    <row r="320" spans="1:11" ht="31.5" hidden="1" customHeight="1">
      <c r="A320" s="159"/>
      <c r="B320" s="174"/>
      <c r="C320" s="160" t="s">
        <v>1493</v>
      </c>
      <c r="D320" s="167" t="s">
        <v>493</v>
      </c>
      <c r="E320" s="151">
        <v>0.126</v>
      </c>
      <c r="F320" s="176">
        <v>18210</v>
      </c>
      <c r="G320" s="151">
        <f t="shared" si="19"/>
        <v>2294</v>
      </c>
      <c r="H320" s="152">
        <v>2794</v>
      </c>
      <c r="I320" s="152">
        <f t="shared" si="16"/>
        <v>5088</v>
      </c>
      <c r="J320" s="152">
        <f t="shared" si="18"/>
        <v>5495</v>
      </c>
      <c r="K320" s="177">
        <f t="shared" si="17"/>
        <v>0.45086477987421386</v>
      </c>
    </row>
    <row r="321" spans="1:11" ht="31.5" hidden="1" customHeight="1">
      <c r="A321" s="159"/>
      <c r="B321" s="174"/>
      <c r="C321" s="160" t="s">
        <v>1494</v>
      </c>
      <c r="D321" s="167" t="s">
        <v>493</v>
      </c>
      <c r="E321" s="151">
        <v>0.125</v>
      </c>
      <c r="F321" s="176">
        <v>18210</v>
      </c>
      <c r="G321" s="151">
        <f t="shared" si="19"/>
        <v>2276</v>
      </c>
      <c r="H321" s="152">
        <v>2793</v>
      </c>
      <c r="I321" s="152">
        <f t="shared" si="16"/>
        <v>5069</v>
      </c>
      <c r="J321" s="152">
        <f t="shared" si="18"/>
        <v>5475</v>
      </c>
      <c r="K321" s="177">
        <f t="shared" si="17"/>
        <v>0.44900374827382128</v>
      </c>
    </row>
    <row r="322" spans="1:11" ht="31.5" hidden="1" customHeight="1">
      <c r="A322" s="159"/>
      <c r="B322" s="174"/>
      <c r="C322" s="160" t="s">
        <v>1495</v>
      </c>
      <c r="D322" s="167" t="s">
        <v>493</v>
      </c>
      <c r="E322" s="151">
        <v>0.125</v>
      </c>
      <c r="F322" s="176">
        <v>18210</v>
      </c>
      <c r="G322" s="151">
        <f t="shared" si="19"/>
        <v>2276</v>
      </c>
      <c r="H322" s="152">
        <v>2792</v>
      </c>
      <c r="I322" s="152">
        <f t="shared" si="16"/>
        <v>5068</v>
      </c>
      <c r="J322" s="152">
        <f t="shared" si="18"/>
        <v>5473</v>
      </c>
      <c r="K322" s="177">
        <f t="shared" si="17"/>
        <v>0.44909234411996846</v>
      </c>
    </row>
    <row r="323" spans="1:11" ht="31.5" hidden="1" customHeight="1">
      <c r="A323" s="159"/>
      <c r="B323" s="174"/>
      <c r="C323" s="160" t="s">
        <v>1496</v>
      </c>
      <c r="D323" s="167" t="s">
        <v>493</v>
      </c>
      <c r="E323" s="151">
        <v>0.125</v>
      </c>
      <c r="F323" s="176">
        <v>18210</v>
      </c>
      <c r="G323" s="151">
        <f t="shared" si="19"/>
        <v>2276</v>
      </c>
      <c r="H323" s="152">
        <v>2791</v>
      </c>
      <c r="I323" s="152">
        <f t="shared" si="16"/>
        <v>5067</v>
      </c>
      <c r="J323" s="152">
        <f t="shared" si="18"/>
        <v>5472</v>
      </c>
      <c r="K323" s="177">
        <f t="shared" si="17"/>
        <v>0.44918097493585946</v>
      </c>
    </row>
    <row r="324" spans="1:11" ht="31.5" hidden="1" customHeight="1">
      <c r="A324" s="159"/>
      <c r="B324" s="174"/>
      <c r="C324" s="160" t="s">
        <v>1497</v>
      </c>
      <c r="D324" s="167" t="s">
        <v>493</v>
      </c>
      <c r="E324" s="151">
        <v>0.125</v>
      </c>
      <c r="F324" s="176">
        <v>18210</v>
      </c>
      <c r="G324" s="151">
        <f t="shared" si="19"/>
        <v>2276</v>
      </c>
      <c r="H324" s="152">
        <v>2790</v>
      </c>
      <c r="I324" s="152">
        <f t="shared" si="16"/>
        <v>5066</v>
      </c>
      <c r="J324" s="152">
        <f t="shared" si="18"/>
        <v>5471</v>
      </c>
      <c r="K324" s="177">
        <f t="shared" si="17"/>
        <v>0.44926964074220294</v>
      </c>
    </row>
    <row r="325" spans="1:11" ht="31.5" hidden="1" customHeight="1">
      <c r="A325" s="159"/>
      <c r="B325" s="174"/>
      <c r="C325" s="160" t="s">
        <v>1498</v>
      </c>
      <c r="D325" s="167" t="s">
        <v>493</v>
      </c>
      <c r="E325" s="151">
        <v>0.125</v>
      </c>
      <c r="F325" s="176">
        <v>18210</v>
      </c>
      <c r="G325" s="151">
        <f t="shared" si="19"/>
        <v>2276</v>
      </c>
      <c r="H325" s="152">
        <v>2788</v>
      </c>
      <c r="I325" s="152">
        <f t="shared" si="16"/>
        <v>5064</v>
      </c>
      <c r="J325" s="152">
        <f t="shared" si="18"/>
        <v>5469</v>
      </c>
      <c r="K325" s="177">
        <f t="shared" si="17"/>
        <v>0.44944707740916273</v>
      </c>
    </row>
    <row r="326" spans="1:11" ht="31.5" hidden="1" customHeight="1">
      <c r="A326" s="159"/>
      <c r="B326" s="174"/>
      <c r="C326" s="160" t="s">
        <v>1499</v>
      </c>
      <c r="D326" s="167" t="s">
        <v>493</v>
      </c>
      <c r="E326" s="151">
        <v>0.125</v>
      </c>
      <c r="F326" s="176">
        <v>18210</v>
      </c>
      <c r="G326" s="151">
        <f t="shared" si="19"/>
        <v>2276</v>
      </c>
      <c r="H326" s="152">
        <v>2787</v>
      </c>
      <c r="I326" s="152">
        <f t="shared" si="16"/>
        <v>5063</v>
      </c>
      <c r="J326" s="152">
        <f t="shared" si="18"/>
        <v>5468</v>
      </c>
      <c r="K326" s="177">
        <f t="shared" si="17"/>
        <v>0.44953584831127791</v>
      </c>
    </row>
    <row r="327" spans="1:11" ht="31.5" hidden="1" customHeight="1">
      <c r="A327" s="159"/>
      <c r="B327" s="174"/>
      <c r="C327" s="160" t="s">
        <v>1500</v>
      </c>
      <c r="D327" s="167" t="s">
        <v>493</v>
      </c>
      <c r="E327" s="151">
        <v>0.125</v>
      </c>
      <c r="F327" s="176">
        <v>18210</v>
      </c>
      <c r="G327" s="151">
        <f t="shared" si="19"/>
        <v>2276</v>
      </c>
      <c r="H327" s="152">
        <v>2786</v>
      </c>
      <c r="I327" s="152">
        <f t="shared" si="16"/>
        <v>5062</v>
      </c>
      <c r="J327" s="152">
        <f t="shared" si="18"/>
        <v>5467</v>
      </c>
      <c r="K327" s="177">
        <f t="shared" si="17"/>
        <v>0.44962465428684312</v>
      </c>
    </row>
    <row r="328" spans="1:11" ht="31.5" hidden="1" customHeight="1">
      <c r="A328" s="159"/>
      <c r="B328" s="174"/>
      <c r="C328" s="160" t="s">
        <v>1501</v>
      </c>
      <c r="D328" s="167" t="s">
        <v>493</v>
      </c>
      <c r="E328" s="151">
        <v>0.125</v>
      </c>
      <c r="F328" s="176">
        <v>18210</v>
      </c>
      <c r="G328" s="151">
        <f t="shared" si="19"/>
        <v>2276</v>
      </c>
      <c r="H328" s="152">
        <v>2785</v>
      </c>
      <c r="I328" s="152">
        <f t="shared" si="16"/>
        <v>5061</v>
      </c>
      <c r="J328" s="152">
        <f t="shared" si="18"/>
        <v>5466</v>
      </c>
      <c r="K328" s="177">
        <f t="shared" si="17"/>
        <v>0.4497134953566489</v>
      </c>
    </row>
    <row r="329" spans="1:11" ht="31.5" hidden="1" customHeight="1">
      <c r="A329" s="159"/>
      <c r="B329" s="174"/>
      <c r="C329" s="160" t="s">
        <v>1502</v>
      </c>
      <c r="D329" s="167" t="s">
        <v>493</v>
      </c>
      <c r="E329" s="151">
        <v>0.125</v>
      </c>
      <c r="F329" s="176">
        <v>18210</v>
      </c>
      <c r="G329" s="151">
        <f t="shared" si="19"/>
        <v>2276</v>
      </c>
      <c r="H329" s="152">
        <v>2784</v>
      </c>
      <c r="I329" s="152">
        <f t="shared" ref="I329:I392" si="20">ROUND(G329+H329,0)</f>
        <v>5060</v>
      </c>
      <c r="J329" s="152">
        <f t="shared" si="18"/>
        <v>5465</v>
      </c>
      <c r="K329" s="177">
        <f t="shared" ref="K329:K392" si="21">+G329/I329</f>
        <v>0.44980237154150199</v>
      </c>
    </row>
    <row r="330" spans="1:11" ht="31.5" hidden="1" customHeight="1">
      <c r="A330" s="159"/>
      <c r="B330" s="174"/>
      <c r="C330" s="160" t="s">
        <v>1503</v>
      </c>
      <c r="D330" s="167" t="s">
        <v>493</v>
      </c>
      <c r="E330" s="151">
        <v>0.125</v>
      </c>
      <c r="F330" s="176">
        <v>18210</v>
      </c>
      <c r="G330" s="151">
        <f t="shared" si="19"/>
        <v>2276</v>
      </c>
      <c r="H330" s="152">
        <v>2783</v>
      </c>
      <c r="I330" s="152">
        <f t="shared" si="20"/>
        <v>5059</v>
      </c>
      <c r="J330" s="152">
        <f t="shared" ref="J330:J393" si="22">ROUND(I330+I330*8%,0)</f>
        <v>5464</v>
      </c>
      <c r="K330" s="177">
        <f t="shared" si="21"/>
        <v>0.44989128286222574</v>
      </c>
    </row>
    <row r="331" spans="1:11" ht="31.5" hidden="1" customHeight="1">
      <c r="A331" s="159"/>
      <c r="B331" s="174"/>
      <c r="C331" s="160" t="s">
        <v>1504</v>
      </c>
      <c r="D331" s="167" t="s">
        <v>493</v>
      </c>
      <c r="E331" s="151">
        <v>0.125</v>
      </c>
      <c r="F331" s="176">
        <v>18210</v>
      </c>
      <c r="G331" s="151">
        <f t="shared" si="19"/>
        <v>2276</v>
      </c>
      <c r="H331" s="152">
        <v>2782</v>
      </c>
      <c r="I331" s="152">
        <f t="shared" si="20"/>
        <v>5058</v>
      </c>
      <c r="J331" s="152">
        <f t="shared" si="22"/>
        <v>5463</v>
      </c>
      <c r="K331" s="177">
        <f t="shared" si="21"/>
        <v>0.44998022933965992</v>
      </c>
    </row>
    <row r="332" spans="1:11" ht="31.5" hidden="1" customHeight="1">
      <c r="A332" s="159"/>
      <c r="B332" s="174"/>
      <c r="C332" s="160" t="s">
        <v>1505</v>
      </c>
      <c r="D332" s="167" t="s">
        <v>493</v>
      </c>
      <c r="E332" s="151">
        <v>0.125</v>
      </c>
      <c r="F332" s="176">
        <v>18210</v>
      </c>
      <c r="G332" s="151">
        <f t="shared" ref="G332:G395" si="23">ROUND(E332*F332,0)</f>
        <v>2276</v>
      </c>
      <c r="H332" s="152">
        <v>2781</v>
      </c>
      <c r="I332" s="152">
        <f t="shared" si="20"/>
        <v>5057</v>
      </c>
      <c r="J332" s="152">
        <f t="shared" si="22"/>
        <v>5462</v>
      </c>
      <c r="K332" s="177">
        <f t="shared" si="21"/>
        <v>0.45006921099466085</v>
      </c>
    </row>
    <row r="333" spans="1:11" ht="31.2" hidden="1">
      <c r="A333" s="167" t="s">
        <v>5</v>
      </c>
      <c r="B333" s="174">
        <v>115140</v>
      </c>
      <c r="C333" s="160" t="s">
        <v>1506</v>
      </c>
      <c r="D333" s="167" t="s">
        <v>493</v>
      </c>
      <c r="E333" s="151">
        <v>0.125</v>
      </c>
      <c r="F333" s="176">
        <v>18210</v>
      </c>
      <c r="G333" s="151">
        <f t="shared" si="23"/>
        <v>2276</v>
      </c>
      <c r="H333" s="152">
        <v>2780</v>
      </c>
      <c r="I333" s="152">
        <f t="shared" si="20"/>
        <v>5056</v>
      </c>
      <c r="J333" s="152">
        <f t="shared" si="22"/>
        <v>5460</v>
      </c>
      <c r="K333" s="177">
        <f t="shared" si="21"/>
        <v>0.45015822784810128</v>
      </c>
    </row>
    <row r="334" spans="1:11" ht="31.2" hidden="1">
      <c r="A334" s="159"/>
      <c r="B334" s="174"/>
      <c r="C334" s="160" t="s">
        <v>1507</v>
      </c>
      <c r="D334" s="167" t="s">
        <v>493</v>
      </c>
      <c r="E334" s="151">
        <v>0.125</v>
      </c>
      <c r="F334" s="176">
        <v>18210</v>
      </c>
      <c r="G334" s="151">
        <f t="shared" si="23"/>
        <v>2276</v>
      </c>
      <c r="H334" s="152">
        <v>2777</v>
      </c>
      <c r="I334" s="152">
        <f t="shared" si="20"/>
        <v>5053</v>
      </c>
      <c r="J334" s="152">
        <f t="shared" si="22"/>
        <v>5457</v>
      </c>
      <c r="K334" s="177">
        <f t="shared" si="21"/>
        <v>0.45042548980803482</v>
      </c>
    </row>
    <row r="335" spans="1:11" ht="31.2" hidden="1">
      <c r="A335" s="159"/>
      <c r="B335" s="174"/>
      <c r="C335" s="160" t="s">
        <v>1508</v>
      </c>
      <c r="D335" s="167" t="s">
        <v>493</v>
      </c>
      <c r="E335" s="151">
        <v>0.125</v>
      </c>
      <c r="F335" s="176">
        <v>18210</v>
      </c>
      <c r="G335" s="151">
        <f t="shared" si="23"/>
        <v>2276</v>
      </c>
      <c r="H335" s="152">
        <v>2775</v>
      </c>
      <c r="I335" s="152">
        <f t="shared" si="20"/>
        <v>5051</v>
      </c>
      <c r="J335" s="152">
        <f t="shared" si="22"/>
        <v>5455</v>
      </c>
      <c r="K335" s="177">
        <f t="shared" si="21"/>
        <v>0.45060384082359928</v>
      </c>
    </row>
    <row r="336" spans="1:11" ht="31.2" hidden="1">
      <c r="A336" s="159"/>
      <c r="B336" s="174"/>
      <c r="C336" s="160" t="s">
        <v>1509</v>
      </c>
      <c r="D336" s="167" t="s">
        <v>493</v>
      </c>
      <c r="E336" s="151">
        <v>0.125</v>
      </c>
      <c r="F336" s="176">
        <v>18210</v>
      </c>
      <c r="G336" s="151">
        <f t="shared" si="23"/>
        <v>2276</v>
      </c>
      <c r="H336" s="152">
        <v>2773</v>
      </c>
      <c r="I336" s="152">
        <f t="shared" si="20"/>
        <v>5049</v>
      </c>
      <c r="J336" s="152">
        <f t="shared" si="22"/>
        <v>5453</v>
      </c>
      <c r="K336" s="177">
        <f t="shared" si="21"/>
        <v>0.45078233313527433</v>
      </c>
    </row>
    <row r="337" spans="1:11" ht="31.2" hidden="1">
      <c r="A337" s="159"/>
      <c r="B337" s="174"/>
      <c r="C337" s="160" t="s">
        <v>1510</v>
      </c>
      <c r="D337" s="167" t="s">
        <v>493</v>
      </c>
      <c r="E337" s="151">
        <v>0.124</v>
      </c>
      <c r="F337" s="176">
        <v>18210</v>
      </c>
      <c r="G337" s="151">
        <f t="shared" si="23"/>
        <v>2258</v>
      </c>
      <c r="H337" s="152">
        <v>2770</v>
      </c>
      <c r="I337" s="152">
        <f t="shared" si="20"/>
        <v>5028</v>
      </c>
      <c r="J337" s="152">
        <f t="shared" si="22"/>
        <v>5430</v>
      </c>
      <c r="K337" s="177">
        <f t="shared" si="21"/>
        <v>0.44908512330946698</v>
      </c>
    </row>
    <row r="338" spans="1:11" ht="31.2" hidden="1">
      <c r="A338" s="159"/>
      <c r="B338" s="174"/>
      <c r="C338" s="160" t="s">
        <v>1511</v>
      </c>
      <c r="D338" s="167" t="s">
        <v>493</v>
      </c>
      <c r="E338" s="151">
        <v>0.124</v>
      </c>
      <c r="F338" s="176">
        <v>18210</v>
      </c>
      <c r="G338" s="151">
        <f t="shared" si="23"/>
        <v>2258</v>
      </c>
      <c r="H338" s="152">
        <v>2768</v>
      </c>
      <c r="I338" s="152">
        <f t="shared" si="20"/>
        <v>5026</v>
      </c>
      <c r="J338" s="152">
        <f t="shared" si="22"/>
        <v>5428</v>
      </c>
      <c r="K338" s="177">
        <f t="shared" si="21"/>
        <v>0.44926382809391163</v>
      </c>
    </row>
    <row r="339" spans="1:11" ht="31.2" hidden="1">
      <c r="A339" s="159"/>
      <c r="B339" s="174"/>
      <c r="C339" s="160" t="s">
        <v>1512</v>
      </c>
      <c r="D339" s="167" t="s">
        <v>493</v>
      </c>
      <c r="E339" s="151">
        <v>0.124</v>
      </c>
      <c r="F339" s="176">
        <v>18210</v>
      </c>
      <c r="G339" s="151">
        <f t="shared" si="23"/>
        <v>2258</v>
      </c>
      <c r="H339" s="152">
        <v>2765</v>
      </c>
      <c r="I339" s="152">
        <f t="shared" si="20"/>
        <v>5023</v>
      </c>
      <c r="J339" s="152">
        <f t="shared" si="22"/>
        <v>5425</v>
      </c>
      <c r="K339" s="177">
        <f t="shared" si="21"/>
        <v>0.44953215210033842</v>
      </c>
    </row>
    <row r="340" spans="1:11" ht="31.2" hidden="1">
      <c r="A340" s="159"/>
      <c r="B340" s="174"/>
      <c r="C340" s="160" t="s">
        <v>1513</v>
      </c>
      <c r="D340" s="167" t="s">
        <v>493</v>
      </c>
      <c r="E340" s="151">
        <v>0.124</v>
      </c>
      <c r="F340" s="176">
        <v>18210</v>
      </c>
      <c r="G340" s="151">
        <f t="shared" si="23"/>
        <v>2258</v>
      </c>
      <c r="H340" s="152">
        <v>2763</v>
      </c>
      <c r="I340" s="152">
        <f t="shared" si="20"/>
        <v>5021</v>
      </c>
      <c r="J340" s="152">
        <f t="shared" si="22"/>
        <v>5423</v>
      </c>
      <c r="K340" s="177">
        <f t="shared" si="21"/>
        <v>0.44971121290579563</v>
      </c>
    </row>
    <row r="341" spans="1:11" ht="31.2" hidden="1">
      <c r="A341" s="159"/>
      <c r="B341" s="174"/>
      <c r="C341" s="160" t="s">
        <v>1474</v>
      </c>
      <c r="D341" s="167" t="s">
        <v>493</v>
      </c>
      <c r="E341" s="151">
        <v>0.124</v>
      </c>
      <c r="F341" s="176">
        <v>18210</v>
      </c>
      <c r="G341" s="151">
        <f t="shared" si="23"/>
        <v>2258</v>
      </c>
      <c r="H341" s="152">
        <v>2761</v>
      </c>
      <c r="I341" s="152">
        <f t="shared" si="20"/>
        <v>5019</v>
      </c>
      <c r="J341" s="152">
        <f t="shared" si="22"/>
        <v>5421</v>
      </c>
      <c r="K341" s="177">
        <f t="shared" si="21"/>
        <v>0.44989041641761307</v>
      </c>
    </row>
    <row r="342" spans="1:11" ht="31.2" hidden="1">
      <c r="A342" s="159"/>
      <c r="B342" s="174"/>
      <c r="C342" s="160" t="s">
        <v>1514</v>
      </c>
      <c r="D342" s="167" t="s">
        <v>493</v>
      </c>
      <c r="E342" s="151">
        <v>0.124</v>
      </c>
      <c r="F342" s="176">
        <v>18210</v>
      </c>
      <c r="G342" s="151">
        <f t="shared" si="23"/>
        <v>2258</v>
      </c>
      <c r="H342" s="152">
        <v>2758</v>
      </c>
      <c r="I342" s="152">
        <f t="shared" si="20"/>
        <v>5016</v>
      </c>
      <c r="J342" s="152">
        <f t="shared" si="22"/>
        <v>5417</v>
      </c>
      <c r="K342" s="177">
        <f t="shared" si="21"/>
        <v>0.45015948963317387</v>
      </c>
    </row>
    <row r="343" spans="1:11" ht="31.2">
      <c r="A343" s="159"/>
      <c r="B343" s="174"/>
      <c r="C343" s="160" t="s">
        <v>1515</v>
      </c>
      <c r="D343" s="167" t="s">
        <v>493</v>
      </c>
      <c r="E343" s="151">
        <v>0.124</v>
      </c>
      <c r="F343" s="176">
        <v>18210</v>
      </c>
      <c r="G343" s="151">
        <f t="shared" si="23"/>
        <v>2258</v>
      </c>
      <c r="H343" s="152">
        <v>2756</v>
      </c>
      <c r="I343" s="152">
        <f t="shared" si="20"/>
        <v>5014</v>
      </c>
      <c r="J343" s="152">
        <f t="shared" si="22"/>
        <v>5415</v>
      </c>
      <c r="K343" s="177">
        <f t="shared" si="21"/>
        <v>0.45033905065815716</v>
      </c>
    </row>
    <row r="344" spans="1:11" ht="31.2" hidden="1">
      <c r="A344" s="159"/>
      <c r="B344" s="174"/>
      <c r="C344" s="160" t="s">
        <v>1516</v>
      </c>
      <c r="D344" s="167" t="s">
        <v>493</v>
      </c>
      <c r="E344" s="151">
        <v>0.124</v>
      </c>
      <c r="F344" s="176">
        <v>18210</v>
      </c>
      <c r="G344" s="151">
        <f t="shared" si="23"/>
        <v>2258</v>
      </c>
      <c r="H344" s="152">
        <v>2754</v>
      </c>
      <c r="I344" s="152">
        <f t="shared" si="20"/>
        <v>5012</v>
      </c>
      <c r="J344" s="152">
        <f t="shared" si="22"/>
        <v>5413</v>
      </c>
      <c r="K344" s="177">
        <f t="shared" si="21"/>
        <v>0.45051875498802874</v>
      </c>
    </row>
    <row r="345" spans="1:11" ht="31.2" hidden="1">
      <c r="A345" s="159"/>
      <c r="B345" s="174"/>
      <c r="C345" s="160" t="s">
        <v>1517</v>
      </c>
      <c r="D345" s="167" t="s">
        <v>493</v>
      </c>
      <c r="E345" s="151">
        <v>0.124</v>
      </c>
      <c r="F345" s="176">
        <v>18210</v>
      </c>
      <c r="G345" s="151">
        <f t="shared" si="23"/>
        <v>2258</v>
      </c>
      <c r="H345" s="152">
        <v>2751</v>
      </c>
      <c r="I345" s="152">
        <f t="shared" si="20"/>
        <v>5009</v>
      </c>
      <c r="J345" s="152">
        <f t="shared" si="22"/>
        <v>5410</v>
      </c>
      <c r="K345" s="177">
        <f t="shared" si="21"/>
        <v>0.45078858055500098</v>
      </c>
    </row>
    <row r="346" spans="1:11" ht="31.2" hidden="1">
      <c r="A346" s="159"/>
      <c r="B346" s="174"/>
      <c r="C346" s="160" t="s">
        <v>1518</v>
      </c>
      <c r="D346" s="167" t="s">
        <v>493</v>
      </c>
      <c r="E346" s="151">
        <v>0.124</v>
      </c>
      <c r="F346" s="176">
        <v>18210</v>
      </c>
      <c r="G346" s="151">
        <f t="shared" si="23"/>
        <v>2258</v>
      </c>
      <c r="H346" s="152">
        <v>2749</v>
      </c>
      <c r="I346" s="152">
        <f t="shared" si="20"/>
        <v>5007</v>
      </c>
      <c r="J346" s="152">
        <f t="shared" si="22"/>
        <v>5408</v>
      </c>
      <c r="K346" s="177">
        <f t="shared" si="21"/>
        <v>0.45096864389854202</v>
      </c>
    </row>
    <row r="347" spans="1:11" ht="31.2" hidden="1">
      <c r="A347" s="159"/>
      <c r="B347" s="174"/>
      <c r="C347" s="160" t="s">
        <v>1519</v>
      </c>
      <c r="D347" s="167" t="s">
        <v>493</v>
      </c>
      <c r="E347" s="151">
        <v>0.123</v>
      </c>
      <c r="F347" s="176">
        <v>18210</v>
      </c>
      <c r="G347" s="151">
        <f t="shared" si="23"/>
        <v>2240</v>
      </c>
      <c r="H347" s="152">
        <v>2746</v>
      </c>
      <c r="I347" s="152">
        <f t="shared" si="20"/>
        <v>4986</v>
      </c>
      <c r="J347" s="152">
        <f t="shared" si="22"/>
        <v>5385</v>
      </c>
      <c r="K347" s="177">
        <f t="shared" si="21"/>
        <v>0.44925792218210991</v>
      </c>
    </row>
    <row r="348" spans="1:11" ht="31.2" hidden="1">
      <c r="A348" s="159"/>
      <c r="B348" s="174"/>
      <c r="C348" s="160" t="s">
        <v>1520</v>
      </c>
      <c r="D348" s="167" t="s">
        <v>493</v>
      </c>
      <c r="E348" s="151">
        <v>0.123</v>
      </c>
      <c r="F348" s="176">
        <v>18210</v>
      </c>
      <c r="G348" s="151">
        <f t="shared" si="23"/>
        <v>2240</v>
      </c>
      <c r="H348" s="152">
        <v>2744</v>
      </c>
      <c r="I348" s="152">
        <f t="shared" si="20"/>
        <v>4984</v>
      </c>
      <c r="J348" s="152">
        <f t="shared" si="22"/>
        <v>5383</v>
      </c>
      <c r="K348" s="177">
        <f t="shared" si="21"/>
        <v>0.449438202247191</v>
      </c>
    </row>
    <row r="349" spans="1:11" ht="31.2" hidden="1">
      <c r="A349" s="159"/>
      <c r="B349" s="174"/>
      <c r="C349" s="160" t="s">
        <v>1521</v>
      </c>
      <c r="D349" s="167" t="s">
        <v>493</v>
      </c>
      <c r="E349" s="151">
        <v>0.123</v>
      </c>
      <c r="F349" s="176">
        <v>18210</v>
      </c>
      <c r="G349" s="151">
        <f t="shared" si="23"/>
        <v>2240</v>
      </c>
      <c r="H349" s="152">
        <v>2742</v>
      </c>
      <c r="I349" s="152">
        <f t="shared" si="20"/>
        <v>4982</v>
      </c>
      <c r="J349" s="152">
        <f t="shared" si="22"/>
        <v>5381</v>
      </c>
      <c r="K349" s="177">
        <f t="shared" si="21"/>
        <v>0.44961862705740668</v>
      </c>
    </row>
    <row r="350" spans="1:11" ht="31.2" hidden="1">
      <c r="A350" s="159"/>
      <c r="B350" s="174"/>
      <c r="C350" s="160" t="s">
        <v>1522</v>
      </c>
      <c r="D350" s="167" t="s">
        <v>493</v>
      </c>
      <c r="E350" s="151">
        <v>0.123</v>
      </c>
      <c r="F350" s="176">
        <v>18210</v>
      </c>
      <c r="G350" s="151">
        <f t="shared" si="23"/>
        <v>2240</v>
      </c>
      <c r="H350" s="152">
        <v>2739</v>
      </c>
      <c r="I350" s="152">
        <f t="shared" si="20"/>
        <v>4979</v>
      </c>
      <c r="J350" s="152">
        <f t="shared" si="22"/>
        <v>5377</v>
      </c>
      <c r="K350" s="177">
        <f t="shared" si="21"/>
        <v>0.44988953605141596</v>
      </c>
    </row>
    <row r="351" spans="1:11" ht="31.2" hidden="1">
      <c r="A351" s="159"/>
      <c r="B351" s="174"/>
      <c r="C351" s="160" t="s">
        <v>1523</v>
      </c>
      <c r="D351" s="167" t="s">
        <v>493</v>
      </c>
      <c r="E351" s="151">
        <v>0.123</v>
      </c>
      <c r="F351" s="176">
        <v>18210</v>
      </c>
      <c r="G351" s="151">
        <f t="shared" si="23"/>
        <v>2240</v>
      </c>
      <c r="H351" s="152">
        <v>2737</v>
      </c>
      <c r="I351" s="152">
        <f t="shared" si="20"/>
        <v>4977</v>
      </c>
      <c r="J351" s="152">
        <f t="shared" si="22"/>
        <v>5375</v>
      </c>
      <c r="K351" s="177">
        <f t="shared" si="21"/>
        <v>0.45007032348804499</v>
      </c>
    </row>
    <row r="352" spans="1:11" ht="31.2" hidden="1">
      <c r="A352" s="159"/>
      <c r="B352" s="174"/>
      <c r="C352" s="160" t="s">
        <v>1524</v>
      </c>
      <c r="D352" s="167" t="s">
        <v>493</v>
      </c>
      <c r="E352" s="151">
        <v>0.123</v>
      </c>
      <c r="F352" s="176">
        <v>18210</v>
      </c>
      <c r="G352" s="151">
        <f t="shared" si="23"/>
        <v>2240</v>
      </c>
      <c r="H352" s="152">
        <v>2735</v>
      </c>
      <c r="I352" s="152">
        <f t="shared" si="20"/>
        <v>4975</v>
      </c>
      <c r="J352" s="152">
        <f t="shared" si="22"/>
        <v>5373</v>
      </c>
      <c r="K352" s="177">
        <f t="shared" si="21"/>
        <v>0.45025125628140705</v>
      </c>
    </row>
    <row r="353" spans="1:11" ht="31.2" hidden="1">
      <c r="A353" s="159" t="s">
        <v>5</v>
      </c>
      <c r="B353" s="174">
        <v>115141</v>
      </c>
      <c r="C353" s="160" t="s">
        <v>1525</v>
      </c>
      <c r="D353" s="167" t="s">
        <v>493</v>
      </c>
      <c r="E353" s="151">
        <v>0.123</v>
      </c>
      <c r="F353" s="176">
        <v>18210</v>
      </c>
      <c r="G353" s="151">
        <f t="shared" si="23"/>
        <v>2240</v>
      </c>
      <c r="H353" s="152">
        <v>2732</v>
      </c>
      <c r="I353" s="152">
        <f t="shared" si="20"/>
        <v>4972</v>
      </c>
      <c r="J353" s="152">
        <f t="shared" si="22"/>
        <v>5370</v>
      </c>
      <c r="K353" s="177">
        <f t="shared" si="21"/>
        <v>0.45052292839903457</v>
      </c>
    </row>
    <row r="354" spans="1:11" ht="31.5" hidden="1" customHeight="1">
      <c r="A354" s="159"/>
      <c r="B354" s="174"/>
      <c r="C354" s="160" t="s">
        <v>1526</v>
      </c>
      <c r="D354" s="167" t="s">
        <v>493</v>
      </c>
      <c r="E354" s="151">
        <v>0.123</v>
      </c>
      <c r="F354" s="176">
        <v>18210</v>
      </c>
      <c r="G354" s="151">
        <f t="shared" si="23"/>
        <v>2240</v>
      </c>
      <c r="H354" s="152">
        <v>2732</v>
      </c>
      <c r="I354" s="152">
        <f t="shared" si="20"/>
        <v>4972</v>
      </c>
      <c r="J354" s="152">
        <f t="shared" si="22"/>
        <v>5370</v>
      </c>
      <c r="K354" s="177">
        <f t="shared" si="21"/>
        <v>0.45052292839903457</v>
      </c>
    </row>
    <row r="355" spans="1:11" ht="31.5" hidden="1" customHeight="1">
      <c r="A355" s="159"/>
      <c r="B355" s="174"/>
      <c r="C355" s="160" t="s">
        <v>1527</v>
      </c>
      <c r="D355" s="167" t="s">
        <v>493</v>
      </c>
      <c r="E355" s="151">
        <v>0.123</v>
      </c>
      <c r="F355" s="176">
        <v>18210</v>
      </c>
      <c r="G355" s="151">
        <f t="shared" si="23"/>
        <v>2240</v>
      </c>
      <c r="H355" s="152">
        <v>2731</v>
      </c>
      <c r="I355" s="152">
        <f t="shared" si="20"/>
        <v>4971</v>
      </c>
      <c r="J355" s="152">
        <f t="shared" si="22"/>
        <v>5369</v>
      </c>
      <c r="K355" s="177">
        <f t="shared" si="21"/>
        <v>0.45061355864011265</v>
      </c>
    </row>
    <row r="356" spans="1:11" ht="31.5" hidden="1" customHeight="1">
      <c r="A356" s="159"/>
      <c r="B356" s="174"/>
      <c r="C356" s="160" t="s">
        <v>1528</v>
      </c>
      <c r="D356" s="167" t="s">
        <v>493</v>
      </c>
      <c r="E356" s="151">
        <v>0.123</v>
      </c>
      <c r="F356" s="176">
        <v>18210</v>
      </c>
      <c r="G356" s="151">
        <f t="shared" si="23"/>
        <v>2240</v>
      </c>
      <c r="H356" s="152">
        <v>2730</v>
      </c>
      <c r="I356" s="152">
        <f t="shared" si="20"/>
        <v>4970</v>
      </c>
      <c r="J356" s="152">
        <f t="shared" si="22"/>
        <v>5368</v>
      </c>
      <c r="K356" s="177">
        <f t="shared" si="21"/>
        <v>0.45070422535211269</v>
      </c>
    </row>
    <row r="357" spans="1:11" ht="31.5" hidden="1" customHeight="1">
      <c r="A357" s="159"/>
      <c r="B357" s="174"/>
      <c r="C357" s="160" t="s">
        <v>1529</v>
      </c>
      <c r="D357" s="167" t="s">
        <v>493</v>
      </c>
      <c r="E357" s="151">
        <v>0.123</v>
      </c>
      <c r="F357" s="176">
        <v>18210</v>
      </c>
      <c r="G357" s="151">
        <f t="shared" si="23"/>
        <v>2240</v>
      </c>
      <c r="H357" s="152">
        <v>2729</v>
      </c>
      <c r="I357" s="152">
        <f t="shared" si="20"/>
        <v>4969</v>
      </c>
      <c r="J357" s="152">
        <f t="shared" si="22"/>
        <v>5367</v>
      </c>
      <c r="K357" s="177">
        <f t="shared" si="21"/>
        <v>0.45079492855705372</v>
      </c>
    </row>
    <row r="358" spans="1:11" ht="31.5" hidden="1" customHeight="1">
      <c r="A358" s="159"/>
      <c r="B358" s="174"/>
      <c r="C358" s="160" t="s">
        <v>1530</v>
      </c>
      <c r="D358" s="167" t="s">
        <v>493</v>
      </c>
      <c r="E358" s="151">
        <v>0.123</v>
      </c>
      <c r="F358" s="176">
        <v>18210</v>
      </c>
      <c r="G358" s="151">
        <f t="shared" si="23"/>
        <v>2240</v>
      </c>
      <c r="H358" s="152">
        <v>2729</v>
      </c>
      <c r="I358" s="152">
        <f t="shared" si="20"/>
        <v>4969</v>
      </c>
      <c r="J358" s="152">
        <f t="shared" si="22"/>
        <v>5367</v>
      </c>
      <c r="K358" s="177">
        <f t="shared" si="21"/>
        <v>0.45079492855705372</v>
      </c>
    </row>
    <row r="359" spans="1:11" ht="31.5" hidden="1" customHeight="1">
      <c r="A359" s="159"/>
      <c r="B359" s="174"/>
      <c r="C359" s="160" t="s">
        <v>1531</v>
      </c>
      <c r="D359" s="167" t="s">
        <v>493</v>
      </c>
      <c r="E359" s="151">
        <v>0.123</v>
      </c>
      <c r="F359" s="176">
        <v>18210</v>
      </c>
      <c r="G359" s="151">
        <f t="shared" si="23"/>
        <v>2240</v>
      </c>
      <c r="H359" s="152">
        <v>2727</v>
      </c>
      <c r="I359" s="152">
        <f t="shared" si="20"/>
        <v>4967</v>
      </c>
      <c r="J359" s="152">
        <f t="shared" si="22"/>
        <v>5364</v>
      </c>
      <c r="K359" s="177">
        <f t="shared" si="21"/>
        <v>0.45097644453392388</v>
      </c>
    </row>
    <row r="360" spans="1:11" ht="31.5" hidden="1" customHeight="1">
      <c r="A360" s="159"/>
      <c r="B360" s="174"/>
      <c r="C360" s="160" t="s">
        <v>1532</v>
      </c>
      <c r="D360" s="167" t="s">
        <v>493</v>
      </c>
      <c r="E360" s="151">
        <v>0.123</v>
      </c>
      <c r="F360" s="176">
        <v>18210</v>
      </c>
      <c r="G360" s="151">
        <f t="shared" si="23"/>
        <v>2240</v>
      </c>
      <c r="H360" s="152">
        <v>2727</v>
      </c>
      <c r="I360" s="152">
        <f t="shared" si="20"/>
        <v>4967</v>
      </c>
      <c r="J360" s="152">
        <f t="shared" si="22"/>
        <v>5364</v>
      </c>
      <c r="K360" s="177">
        <f t="shared" si="21"/>
        <v>0.45097644453392388</v>
      </c>
    </row>
    <row r="361" spans="1:11" ht="31.5" hidden="1" customHeight="1">
      <c r="A361" s="159"/>
      <c r="B361" s="174"/>
      <c r="C361" s="160" t="s">
        <v>1533</v>
      </c>
      <c r="D361" s="167" t="s">
        <v>493</v>
      </c>
      <c r="E361" s="151">
        <v>0.122</v>
      </c>
      <c r="F361" s="176">
        <v>18210</v>
      </c>
      <c r="G361" s="151">
        <f t="shared" si="23"/>
        <v>2222</v>
      </c>
      <c r="H361" s="152">
        <v>2726</v>
      </c>
      <c r="I361" s="152">
        <f t="shared" si="20"/>
        <v>4948</v>
      </c>
      <c r="J361" s="152">
        <f t="shared" si="22"/>
        <v>5344</v>
      </c>
      <c r="K361" s="177">
        <f t="shared" si="21"/>
        <v>0.44907033144704933</v>
      </c>
    </row>
    <row r="362" spans="1:11" ht="31.5" hidden="1" customHeight="1">
      <c r="A362" s="159"/>
      <c r="B362" s="174"/>
      <c r="C362" s="160" t="s">
        <v>1534</v>
      </c>
      <c r="D362" s="167" t="s">
        <v>493</v>
      </c>
      <c r="E362" s="151">
        <v>0.122</v>
      </c>
      <c r="F362" s="176">
        <v>18210</v>
      </c>
      <c r="G362" s="151">
        <f t="shared" si="23"/>
        <v>2222</v>
      </c>
      <c r="H362" s="152">
        <v>2725</v>
      </c>
      <c r="I362" s="152">
        <f t="shared" si="20"/>
        <v>4947</v>
      </c>
      <c r="J362" s="152">
        <f t="shared" si="22"/>
        <v>5343</v>
      </c>
      <c r="K362" s="177">
        <f t="shared" si="21"/>
        <v>0.44916110774206591</v>
      </c>
    </row>
    <row r="363" spans="1:11" ht="31.5" hidden="1" customHeight="1">
      <c r="A363" s="159"/>
      <c r="B363" s="174"/>
      <c r="C363" s="160" t="s">
        <v>1535</v>
      </c>
      <c r="D363" s="167" t="s">
        <v>493</v>
      </c>
      <c r="E363" s="151">
        <v>0.122</v>
      </c>
      <c r="F363" s="176">
        <v>18210</v>
      </c>
      <c r="G363" s="151">
        <f t="shared" si="23"/>
        <v>2222</v>
      </c>
      <c r="H363" s="152">
        <v>2725</v>
      </c>
      <c r="I363" s="152">
        <f t="shared" si="20"/>
        <v>4947</v>
      </c>
      <c r="J363" s="152">
        <f t="shared" si="22"/>
        <v>5343</v>
      </c>
      <c r="K363" s="177">
        <f t="shared" si="21"/>
        <v>0.44916110774206591</v>
      </c>
    </row>
    <row r="364" spans="1:11" ht="31.5" hidden="1" customHeight="1">
      <c r="A364" s="159"/>
      <c r="B364" s="174"/>
      <c r="C364" s="160" t="s">
        <v>1536</v>
      </c>
      <c r="D364" s="167" t="s">
        <v>493</v>
      </c>
      <c r="E364" s="151">
        <v>0.122</v>
      </c>
      <c r="F364" s="176">
        <v>18210</v>
      </c>
      <c r="G364" s="151">
        <f t="shared" si="23"/>
        <v>2222</v>
      </c>
      <c r="H364" s="152">
        <v>2724</v>
      </c>
      <c r="I364" s="152">
        <f t="shared" si="20"/>
        <v>4946</v>
      </c>
      <c r="J364" s="152">
        <f t="shared" si="22"/>
        <v>5342</v>
      </c>
      <c r="K364" s="177">
        <f t="shared" si="21"/>
        <v>0.44925192074403558</v>
      </c>
    </row>
    <row r="365" spans="1:11" ht="31.5" hidden="1" customHeight="1">
      <c r="A365" s="159"/>
      <c r="B365" s="174"/>
      <c r="C365" s="160" t="s">
        <v>1537</v>
      </c>
      <c r="D365" s="167" t="s">
        <v>493</v>
      </c>
      <c r="E365" s="151">
        <v>0.122</v>
      </c>
      <c r="F365" s="176">
        <v>18210</v>
      </c>
      <c r="G365" s="151">
        <f t="shared" si="23"/>
        <v>2222</v>
      </c>
      <c r="H365" s="152">
        <v>2723</v>
      </c>
      <c r="I365" s="152">
        <f t="shared" si="20"/>
        <v>4945</v>
      </c>
      <c r="J365" s="152">
        <f t="shared" si="22"/>
        <v>5341</v>
      </c>
      <c r="K365" s="177">
        <f t="shared" si="21"/>
        <v>0.44934277047522753</v>
      </c>
    </row>
    <row r="366" spans="1:11" ht="31.5" hidden="1" customHeight="1">
      <c r="A366" s="159"/>
      <c r="B366" s="174"/>
      <c r="C366" s="160" t="s">
        <v>1538</v>
      </c>
      <c r="D366" s="167" t="s">
        <v>493</v>
      </c>
      <c r="E366" s="151">
        <v>0.122</v>
      </c>
      <c r="F366" s="176">
        <v>18210</v>
      </c>
      <c r="G366" s="151">
        <f t="shared" si="23"/>
        <v>2222</v>
      </c>
      <c r="H366" s="152">
        <v>2722</v>
      </c>
      <c r="I366" s="152">
        <f t="shared" si="20"/>
        <v>4944</v>
      </c>
      <c r="J366" s="152">
        <f t="shared" si="22"/>
        <v>5340</v>
      </c>
      <c r="K366" s="177">
        <f t="shared" si="21"/>
        <v>0.44943365695792881</v>
      </c>
    </row>
    <row r="367" spans="1:11" ht="31.5" hidden="1" customHeight="1">
      <c r="A367" s="159"/>
      <c r="B367" s="174"/>
      <c r="C367" s="160" t="s">
        <v>1539</v>
      </c>
      <c r="D367" s="167" t="s">
        <v>493</v>
      </c>
      <c r="E367" s="151">
        <v>0.122</v>
      </c>
      <c r="F367" s="176">
        <v>18210</v>
      </c>
      <c r="G367" s="151">
        <f t="shared" si="23"/>
        <v>2222</v>
      </c>
      <c r="H367" s="152">
        <v>2721</v>
      </c>
      <c r="I367" s="152">
        <f t="shared" si="20"/>
        <v>4943</v>
      </c>
      <c r="J367" s="152">
        <f t="shared" si="22"/>
        <v>5338</v>
      </c>
      <c r="K367" s="177">
        <f t="shared" si="21"/>
        <v>0.44952458021444469</v>
      </c>
    </row>
    <row r="368" spans="1:11" ht="31.5" hidden="1" customHeight="1">
      <c r="A368" s="159"/>
      <c r="B368" s="174"/>
      <c r="C368" s="160" t="s">
        <v>1540</v>
      </c>
      <c r="D368" s="167" t="s">
        <v>493</v>
      </c>
      <c r="E368" s="151">
        <v>0.122</v>
      </c>
      <c r="F368" s="176">
        <v>18210</v>
      </c>
      <c r="G368" s="151">
        <f t="shared" si="23"/>
        <v>2222</v>
      </c>
      <c r="H368" s="152">
        <v>2720</v>
      </c>
      <c r="I368" s="152">
        <f t="shared" si="20"/>
        <v>4942</v>
      </c>
      <c r="J368" s="152">
        <f t="shared" si="22"/>
        <v>5337</v>
      </c>
      <c r="K368" s="177">
        <f t="shared" si="21"/>
        <v>0.44961554026709832</v>
      </c>
    </row>
    <row r="369" spans="1:11" ht="31.5" hidden="1" customHeight="1">
      <c r="A369" s="159"/>
      <c r="B369" s="174"/>
      <c r="C369" s="160" t="s">
        <v>1541</v>
      </c>
      <c r="D369" s="167" t="s">
        <v>493</v>
      </c>
      <c r="E369" s="151">
        <v>0.122</v>
      </c>
      <c r="F369" s="176">
        <v>18210</v>
      </c>
      <c r="G369" s="151">
        <f t="shared" si="23"/>
        <v>2222</v>
      </c>
      <c r="H369" s="152">
        <v>2720</v>
      </c>
      <c r="I369" s="152">
        <f t="shared" si="20"/>
        <v>4942</v>
      </c>
      <c r="J369" s="152">
        <f t="shared" si="22"/>
        <v>5337</v>
      </c>
      <c r="K369" s="177">
        <f t="shared" si="21"/>
        <v>0.44961554026709832</v>
      </c>
    </row>
    <row r="370" spans="1:11" ht="31.5" hidden="1" customHeight="1">
      <c r="A370" s="159"/>
      <c r="B370" s="174"/>
      <c r="C370" s="160" t="s">
        <v>1542</v>
      </c>
      <c r="D370" s="167" t="s">
        <v>493</v>
      </c>
      <c r="E370" s="151">
        <v>0.122</v>
      </c>
      <c r="F370" s="176">
        <v>18210</v>
      </c>
      <c r="G370" s="151">
        <f t="shared" si="23"/>
        <v>2222</v>
      </c>
      <c r="H370" s="152">
        <v>2719</v>
      </c>
      <c r="I370" s="152">
        <f t="shared" si="20"/>
        <v>4941</v>
      </c>
      <c r="J370" s="152">
        <f t="shared" si="22"/>
        <v>5336</v>
      </c>
      <c r="K370" s="177">
        <f t="shared" si="21"/>
        <v>0.44970653713823111</v>
      </c>
    </row>
    <row r="371" spans="1:11" ht="31.5" hidden="1" customHeight="1">
      <c r="A371" s="159"/>
      <c r="B371" s="174"/>
      <c r="C371" s="160" t="s">
        <v>1543</v>
      </c>
      <c r="D371" s="167" t="s">
        <v>493</v>
      </c>
      <c r="E371" s="151">
        <v>0.122</v>
      </c>
      <c r="F371" s="176">
        <v>18210</v>
      </c>
      <c r="G371" s="151">
        <f t="shared" si="23"/>
        <v>2222</v>
      </c>
      <c r="H371" s="152">
        <v>2718</v>
      </c>
      <c r="I371" s="152">
        <f t="shared" si="20"/>
        <v>4940</v>
      </c>
      <c r="J371" s="152">
        <f t="shared" si="22"/>
        <v>5335</v>
      </c>
      <c r="K371" s="177">
        <f t="shared" si="21"/>
        <v>0.44979757085020244</v>
      </c>
    </row>
    <row r="372" spans="1:11" ht="31.5" hidden="1" customHeight="1">
      <c r="A372" s="159"/>
      <c r="B372" s="174"/>
      <c r="C372" s="160" t="s">
        <v>1544</v>
      </c>
      <c r="D372" s="167" t="s">
        <v>493</v>
      </c>
      <c r="E372" s="151">
        <v>0.122</v>
      </c>
      <c r="F372" s="176">
        <v>18210</v>
      </c>
      <c r="G372" s="151">
        <f t="shared" si="23"/>
        <v>2222</v>
      </c>
      <c r="H372" s="152">
        <v>2717</v>
      </c>
      <c r="I372" s="152">
        <f t="shared" si="20"/>
        <v>4939</v>
      </c>
      <c r="J372" s="152">
        <f t="shared" si="22"/>
        <v>5334</v>
      </c>
      <c r="K372" s="177">
        <f t="shared" si="21"/>
        <v>0.44988864142538976</v>
      </c>
    </row>
    <row r="373" spans="1:11" ht="31.5" hidden="1" customHeight="1">
      <c r="A373" s="159" t="s">
        <v>5</v>
      </c>
      <c r="B373" s="174">
        <v>115142</v>
      </c>
      <c r="C373" s="160" t="s">
        <v>1545</v>
      </c>
      <c r="D373" s="167" t="s">
        <v>493</v>
      </c>
      <c r="E373" s="151">
        <v>0.122</v>
      </c>
      <c r="F373" s="176">
        <v>18210</v>
      </c>
      <c r="G373" s="151">
        <f t="shared" si="23"/>
        <v>2222</v>
      </c>
      <c r="H373" s="152">
        <v>2716</v>
      </c>
      <c r="I373" s="152">
        <f t="shared" si="20"/>
        <v>4938</v>
      </c>
      <c r="J373" s="152">
        <f t="shared" si="22"/>
        <v>5333</v>
      </c>
      <c r="K373" s="177">
        <f t="shared" si="21"/>
        <v>0.44997974888618875</v>
      </c>
    </row>
    <row r="374" spans="1:11" s="150" customFormat="1" ht="31.5" hidden="1" customHeight="1">
      <c r="A374" s="163"/>
      <c r="B374" s="180"/>
      <c r="C374" s="164" t="s">
        <v>1546</v>
      </c>
      <c r="D374" s="167" t="s">
        <v>493</v>
      </c>
      <c r="E374" s="151">
        <v>0.122</v>
      </c>
      <c r="F374" s="176">
        <v>18210</v>
      </c>
      <c r="G374" s="151">
        <f t="shared" si="23"/>
        <v>2222</v>
      </c>
      <c r="H374" s="152">
        <v>2716</v>
      </c>
      <c r="I374" s="152">
        <f t="shared" si="20"/>
        <v>4938</v>
      </c>
      <c r="J374" s="152">
        <f t="shared" si="22"/>
        <v>5333</v>
      </c>
      <c r="K374" s="177">
        <f t="shared" si="21"/>
        <v>0.44997974888618875</v>
      </c>
    </row>
    <row r="375" spans="1:11" s="150" customFormat="1" ht="31.5" hidden="1" customHeight="1">
      <c r="A375" s="163"/>
      <c r="B375" s="180"/>
      <c r="C375" s="164" t="s">
        <v>1547</v>
      </c>
      <c r="D375" s="167" t="s">
        <v>493</v>
      </c>
      <c r="E375" s="151">
        <v>0.122</v>
      </c>
      <c r="F375" s="176">
        <v>18210</v>
      </c>
      <c r="G375" s="151">
        <f t="shared" si="23"/>
        <v>2222</v>
      </c>
      <c r="H375" s="152">
        <v>2715</v>
      </c>
      <c r="I375" s="152">
        <f t="shared" si="20"/>
        <v>4937</v>
      </c>
      <c r="J375" s="152">
        <f t="shared" si="22"/>
        <v>5332</v>
      </c>
      <c r="K375" s="177">
        <f t="shared" si="21"/>
        <v>0.45007089325501315</v>
      </c>
    </row>
    <row r="376" spans="1:11" s="150" customFormat="1" ht="31.5" hidden="1" customHeight="1">
      <c r="A376" s="163"/>
      <c r="B376" s="180"/>
      <c r="C376" s="164" t="s">
        <v>1548</v>
      </c>
      <c r="D376" s="167" t="s">
        <v>493</v>
      </c>
      <c r="E376" s="151">
        <v>0.122</v>
      </c>
      <c r="F376" s="176">
        <v>18210</v>
      </c>
      <c r="G376" s="151">
        <f t="shared" si="23"/>
        <v>2222</v>
      </c>
      <c r="H376" s="152">
        <v>2714</v>
      </c>
      <c r="I376" s="152">
        <f t="shared" si="20"/>
        <v>4936</v>
      </c>
      <c r="J376" s="152">
        <f t="shared" si="22"/>
        <v>5331</v>
      </c>
      <c r="K376" s="177">
        <f t="shared" si="21"/>
        <v>0.45016207455429497</v>
      </c>
    </row>
    <row r="377" spans="1:11" s="150" customFormat="1" ht="31.5" hidden="1" customHeight="1">
      <c r="A377" s="163"/>
      <c r="B377" s="180"/>
      <c r="C377" s="164" t="s">
        <v>1549</v>
      </c>
      <c r="D377" s="167" t="s">
        <v>493</v>
      </c>
      <c r="E377" s="151">
        <v>0.122</v>
      </c>
      <c r="F377" s="176">
        <v>18210</v>
      </c>
      <c r="G377" s="151">
        <f t="shared" si="23"/>
        <v>2222</v>
      </c>
      <c r="H377" s="152">
        <v>2714</v>
      </c>
      <c r="I377" s="152">
        <f t="shared" si="20"/>
        <v>4936</v>
      </c>
      <c r="J377" s="152">
        <f t="shared" si="22"/>
        <v>5331</v>
      </c>
      <c r="K377" s="177">
        <f t="shared" si="21"/>
        <v>0.45016207455429497</v>
      </c>
    </row>
    <row r="378" spans="1:11" s="150" customFormat="1" ht="31.5" hidden="1" customHeight="1">
      <c r="A378" s="163"/>
      <c r="B378" s="180"/>
      <c r="C378" s="164" t="s">
        <v>1550</v>
      </c>
      <c r="D378" s="167" t="s">
        <v>493</v>
      </c>
      <c r="E378" s="151">
        <v>0.122</v>
      </c>
      <c r="F378" s="176">
        <v>18210</v>
      </c>
      <c r="G378" s="151">
        <f t="shared" si="23"/>
        <v>2222</v>
      </c>
      <c r="H378" s="152">
        <v>2713</v>
      </c>
      <c r="I378" s="152">
        <f t="shared" si="20"/>
        <v>4935</v>
      </c>
      <c r="J378" s="152">
        <f t="shared" si="22"/>
        <v>5330</v>
      </c>
      <c r="K378" s="177">
        <f t="shared" si="21"/>
        <v>0.4502532928064843</v>
      </c>
    </row>
    <row r="379" spans="1:11" s="150" customFormat="1" ht="31.5" hidden="1" customHeight="1">
      <c r="A379" s="163"/>
      <c r="B379" s="180"/>
      <c r="C379" s="164" t="s">
        <v>1551</v>
      </c>
      <c r="D379" s="167" t="s">
        <v>493</v>
      </c>
      <c r="E379" s="151">
        <v>0.122</v>
      </c>
      <c r="F379" s="176">
        <v>18210</v>
      </c>
      <c r="G379" s="151">
        <f t="shared" si="23"/>
        <v>2222</v>
      </c>
      <c r="H379" s="152">
        <v>2712</v>
      </c>
      <c r="I379" s="152">
        <f t="shared" si="20"/>
        <v>4934</v>
      </c>
      <c r="J379" s="152">
        <f t="shared" si="22"/>
        <v>5329</v>
      </c>
      <c r="K379" s="177">
        <f t="shared" si="21"/>
        <v>0.45034454803404944</v>
      </c>
    </row>
    <row r="380" spans="1:11" s="150" customFormat="1" ht="31.5" hidden="1" customHeight="1">
      <c r="A380" s="163"/>
      <c r="B380" s="180"/>
      <c r="C380" s="164" t="s">
        <v>1552</v>
      </c>
      <c r="D380" s="167" t="s">
        <v>493</v>
      </c>
      <c r="E380" s="151">
        <v>0.122</v>
      </c>
      <c r="F380" s="176">
        <v>18210</v>
      </c>
      <c r="G380" s="151">
        <f t="shared" si="23"/>
        <v>2222</v>
      </c>
      <c r="H380" s="152">
        <v>2711</v>
      </c>
      <c r="I380" s="152">
        <f t="shared" si="20"/>
        <v>4933</v>
      </c>
      <c r="J380" s="152">
        <f t="shared" si="22"/>
        <v>5328</v>
      </c>
      <c r="K380" s="177">
        <f t="shared" si="21"/>
        <v>0.45043584025947697</v>
      </c>
    </row>
    <row r="381" spans="1:11" s="150" customFormat="1" ht="31.5" hidden="1" customHeight="1">
      <c r="A381" s="163"/>
      <c r="B381" s="180"/>
      <c r="C381" s="164" t="s">
        <v>1553</v>
      </c>
      <c r="D381" s="167" t="s">
        <v>493</v>
      </c>
      <c r="E381" s="151">
        <v>0.122</v>
      </c>
      <c r="F381" s="176">
        <v>18210</v>
      </c>
      <c r="G381" s="151">
        <f t="shared" si="23"/>
        <v>2222</v>
      </c>
      <c r="H381" s="152">
        <v>2710</v>
      </c>
      <c r="I381" s="152">
        <f t="shared" si="20"/>
        <v>4932</v>
      </c>
      <c r="J381" s="152">
        <f t="shared" si="22"/>
        <v>5327</v>
      </c>
      <c r="K381" s="177">
        <f t="shared" si="21"/>
        <v>0.45052716950527172</v>
      </c>
    </row>
    <row r="382" spans="1:11" s="150" customFormat="1" ht="31.5" hidden="1" customHeight="1">
      <c r="A382" s="163"/>
      <c r="B382" s="180"/>
      <c r="C382" s="164" t="s">
        <v>1554</v>
      </c>
      <c r="D382" s="167" t="s">
        <v>493</v>
      </c>
      <c r="E382" s="151">
        <v>0.122</v>
      </c>
      <c r="F382" s="176">
        <v>18210</v>
      </c>
      <c r="G382" s="151">
        <f t="shared" si="23"/>
        <v>2222</v>
      </c>
      <c r="H382" s="152">
        <v>2710</v>
      </c>
      <c r="I382" s="152">
        <f t="shared" si="20"/>
        <v>4932</v>
      </c>
      <c r="J382" s="152">
        <f t="shared" si="22"/>
        <v>5327</v>
      </c>
      <c r="K382" s="177">
        <f t="shared" si="21"/>
        <v>0.45052716950527172</v>
      </c>
    </row>
    <row r="383" spans="1:11" s="150" customFormat="1" ht="31.5" hidden="1" customHeight="1">
      <c r="A383" s="163"/>
      <c r="B383" s="180"/>
      <c r="C383" s="164" t="s">
        <v>1555</v>
      </c>
      <c r="D383" s="167" t="s">
        <v>493</v>
      </c>
      <c r="E383" s="151">
        <v>0.122</v>
      </c>
      <c r="F383" s="176">
        <v>18210</v>
      </c>
      <c r="G383" s="151">
        <f t="shared" si="23"/>
        <v>2222</v>
      </c>
      <c r="H383" s="152">
        <v>2709</v>
      </c>
      <c r="I383" s="152">
        <f t="shared" si="20"/>
        <v>4931</v>
      </c>
      <c r="J383" s="152">
        <f t="shared" si="22"/>
        <v>5325</v>
      </c>
      <c r="K383" s="177">
        <f t="shared" si="21"/>
        <v>0.45061853579395661</v>
      </c>
    </row>
    <row r="384" spans="1:11" s="150" customFormat="1" ht="31.5" hidden="1" customHeight="1">
      <c r="A384" s="163"/>
      <c r="B384" s="180"/>
      <c r="C384" s="164" t="s">
        <v>1556</v>
      </c>
      <c r="D384" s="167" t="s">
        <v>493</v>
      </c>
      <c r="E384" s="151">
        <v>0.122</v>
      </c>
      <c r="F384" s="176">
        <v>18210</v>
      </c>
      <c r="G384" s="151">
        <f t="shared" si="23"/>
        <v>2222</v>
      </c>
      <c r="H384" s="152">
        <v>2709</v>
      </c>
      <c r="I384" s="152">
        <f t="shared" si="20"/>
        <v>4931</v>
      </c>
      <c r="J384" s="152">
        <f t="shared" si="22"/>
        <v>5325</v>
      </c>
      <c r="K384" s="177">
        <f t="shared" si="21"/>
        <v>0.45061853579395661</v>
      </c>
    </row>
    <row r="385" spans="1:11" s="150" customFormat="1" ht="31.5" hidden="1" customHeight="1">
      <c r="A385" s="163"/>
      <c r="B385" s="180"/>
      <c r="C385" s="164" t="s">
        <v>1557</v>
      </c>
      <c r="D385" s="167" t="s">
        <v>493</v>
      </c>
      <c r="E385" s="151">
        <v>0.122</v>
      </c>
      <c r="F385" s="176">
        <v>18210</v>
      </c>
      <c r="G385" s="151">
        <f t="shared" si="23"/>
        <v>2222</v>
      </c>
      <c r="H385" s="152">
        <v>2708</v>
      </c>
      <c r="I385" s="152">
        <f t="shared" si="20"/>
        <v>4930</v>
      </c>
      <c r="J385" s="152">
        <f t="shared" si="22"/>
        <v>5324</v>
      </c>
      <c r="K385" s="177">
        <f t="shared" si="21"/>
        <v>0.450709939148073</v>
      </c>
    </row>
    <row r="386" spans="1:11" s="150" customFormat="1" ht="31.5" hidden="1" customHeight="1">
      <c r="A386" s="163"/>
      <c r="B386" s="180"/>
      <c r="C386" s="164" t="s">
        <v>1558</v>
      </c>
      <c r="D386" s="167" t="s">
        <v>493</v>
      </c>
      <c r="E386" s="151">
        <v>0.122</v>
      </c>
      <c r="F386" s="176">
        <v>18210</v>
      </c>
      <c r="G386" s="151">
        <f t="shared" si="23"/>
        <v>2222</v>
      </c>
      <c r="H386" s="152">
        <v>2707</v>
      </c>
      <c r="I386" s="152">
        <f t="shared" si="20"/>
        <v>4929</v>
      </c>
      <c r="J386" s="152">
        <f t="shared" si="22"/>
        <v>5323</v>
      </c>
      <c r="K386" s="177">
        <f t="shared" si="21"/>
        <v>0.45080137959018057</v>
      </c>
    </row>
    <row r="387" spans="1:11" s="150" customFormat="1" ht="31.5" hidden="1" customHeight="1">
      <c r="A387" s="163"/>
      <c r="B387" s="180"/>
      <c r="C387" s="164" t="s">
        <v>1559</v>
      </c>
      <c r="D387" s="167" t="s">
        <v>493</v>
      </c>
      <c r="E387" s="151">
        <v>0.122</v>
      </c>
      <c r="F387" s="176">
        <v>18210</v>
      </c>
      <c r="G387" s="151">
        <f t="shared" si="23"/>
        <v>2222</v>
      </c>
      <c r="H387" s="152">
        <v>2707</v>
      </c>
      <c r="I387" s="152">
        <f t="shared" si="20"/>
        <v>4929</v>
      </c>
      <c r="J387" s="152">
        <f t="shared" si="22"/>
        <v>5323</v>
      </c>
      <c r="K387" s="177">
        <f t="shared" si="21"/>
        <v>0.45080137959018057</v>
      </c>
    </row>
    <row r="388" spans="1:11" s="150" customFormat="1" ht="31.5" hidden="1" customHeight="1">
      <c r="A388" s="163"/>
      <c r="B388" s="180"/>
      <c r="C388" s="164" t="s">
        <v>1560</v>
      </c>
      <c r="D388" s="167" t="s">
        <v>493</v>
      </c>
      <c r="E388" s="151">
        <v>0.122</v>
      </c>
      <c r="F388" s="176">
        <v>18210</v>
      </c>
      <c r="G388" s="151">
        <f t="shared" si="23"/>
        <v>2222</v>
      </c>
      <c r="H388" s="152">
        <v>2706</v>
      </c>
      <c r="I388" s="152">
        <f t="shared" si="20"/>
        <v>4928</v>
      </c>
      <c r="J388" s="152">
        <f t="shared" si="22"/>
        <v>5322</v>
      </c>
      <c r="K388" s="177">
        <f t="shared" si="21"/>
        <v>0.45089285714285715</v>
      </c>
    </row>
    <row r="389" spans="1:11" s="150" customFormat="1" ht="31.5" hidden="1" customHeight="1">
      <c r="A389" s="163"/>
      <c r="B389" s="180"/>
      <c r="C389" s="164" t="s">
        <v>1561</v>
      </c>
      <c r="D389" s="167" t="s">
        <v>493</v>
      </c>
      <c r="E389" s="151">
        <v>0.122</v>
      </c>
      <c r="F389" s="176">
        <v>18210</v>
      </c>
      <c r="G389" s="151">
        <f t="shared" si="23"/>
        <v>2222</v>
      </c>
      <c r="H389" s="152">
        <v>2705</v>
      </c>
      <c r="I389" s="152">
        <f t="shared" si="20"/>
        <v>4927</v>
      </c>
      <c r="J389" s="152">
        <f t="shared" si="22"/>
        <v>5321</v>
      </c>
      <c r="K389" s="177">
        <f t="shared" si="21"/>
        <v>0.45098437182869899</v>
      </c>
    </row>
    <row r="390" spans="1:11" s="150" customFormat="1" ht="31.5" hidden="1" customHeight="1">
      <c r="A390" s="163"/>
      <c r="B390" s="180"/>
      <c r="C390" s="164" t="s">
        <v>1562</v>
      </c>
      <c r="D390" s="167" t="s">
        <v>493</v>
      </c>
      <c r="E390" s="151">
        <v>0.122</v>
      </c>
      <c r="F390" s="176">
        <v>18210</v>
      </c>
      <c r="G390" s="151">
        <f t="shared" si="23"/>
        <v>2222</v>
      </c>
      <c r="H390" s="152">
        <v>2704</v>
      </c>
      <c r="I390" s="152">
        <f t="shared" si="20"/>
        <v>4926</v>
      </c>
      <c r="J390" s="152">
        <f t="shared" si="22"/>
        <v>5320</v>
      </c>
      <c r="K390" s="177">
        <f t="shared" si="21"/>
        <v>0.45107592367032073</v>
      </c>
    </row>
    <row r="391" spans="1:11" s="150" customFormat="1" ht="31.5" hidden="1" customHeight="1">
      <c r="A391" s="163"/>
      <c r="B391" s="180"/>
      <c r="C391" s="164" t="s">
        <v>1563</v>
      </c>
      <c r="D391" s="167" t="s">
        <v>493</v>
      </c>
      <c r="E391" s="151">
        <v>0.121</v>
      </c>
      <c r="F391" s="176">
        <v>18210</v>
      </c>
      <c r="G391" s="151">
        <f t="shared" si="23"/>
        <v>2203</v>
      </c>
      <c r="H391" s="152">
        <v>2704</v>
      </c>
      <c r="I391" s="152">
        <f t="shared" si="20"/>
        <v>4907</v>
      </c>
      <c r="J391" s="152">
        <f t="shared" si="22"/>
        <v>5300</v>
      </c>
      <c r="K391" s="177">
        <f t="shared" si="21"/>
        <v>0.44895047890768291</v>
      </c>
    </row>
    <row r="392" spans="1:11" s="150" customFormat="1" ht="31.5" hidden="1" customHeight="1">
      <c r="A392" s="163"/>
      <c r="B392" s="180"/>
      <c r="C392" s="164" t="s">
        <v>1564</v>
      </c>
      <c r="D392" s="167" t="s">
        <v>493</v>
      </c>
      <c r="E392" s="151">
        <v>0.121</v>
      </c>
      <c r="F392" s="176">
        <v>18210</v>
      </c>
      <c r="G392" s="151">
        <f t="shared" si="23"/>
        <v>2203</v>
      </c>
      <c r="H392" s="152">
        <v>2703</v>
      </c>
      <c r="I392" s="152">
        <f t="shared" si="20"/>
        <v>4906</v>
      </c>
      <c r="J392" s="152">
        <f t="shared" si="22"/>
        <v>5298</v>
      </c>
      <c r="K392" s="177">
        <f t="shared" si="21"/>
        <v>0.44904198940073381</v>
      </c>
    </row>
    <row r="393" spans="1:11" ht="31.5" customHeight="1">
      <c r="A393" s="167" t="s">
        <v>5</v>
      </c>
      <c r="B393" s="174">
        <v>115143</v>
      </c>
      <c r="C393" s="160" t="s">
        <v>1565</v>
      </c>
      <c r="D393" s="167" t="s">
        <v>493</v>
      </c>
      <c r="E393" s="151">
        <v>0.121</v>
      </c>
      <c r="F393" s="176">
        <v>18210</v>
      </c>
      <c r="G393" s="151">
        <f t="shared" si="23"/>
        <v>2203</v>
      </c>
      <c r="H393" s="152">
        <v>2702</v>
      </c>
      <c r="I393" s="152">
        <f t="shared" ref="I393:I456" si="24">ROUND(G393+H393,0)</f>
        <v>4905</v>
      </c>
      <c r="J393" s="152">
        <f t="shared" si="22"/>
        <v>5297</v>
      </c>
      <c r="K393" s="177">
        <f t="shared" ref="K393:K456" si="25">+G393/I393</f>
        <v>0.44913353720693172</v>
      </c>
    </row>
    <row r="394" spans="1:11" s="150" customFormat="1" ht="31.5" hidden="1" customHeight="1">
      <c r="A394" s="163"/>
      <c r="B394" s="180"/>
      <c r="C394" s="164" t="s">
        <v>1566</v>
      </c>
      <c r="D394" s="167" t="s">
        <v>493</v>
      </c>
      <c r="E394" s="151">
        <v>0.121</v>
      </c>
      <c r="F394" s="176">
        <v>18210</v>
      </c>
      <c r="G394" s="151">
        <f t="shared" si="23"/>
        <v>2203</v>
      </c>
      <c r="H394" s="152">
        <v>2702</v>
      </c>
      <c r="I394" s="152">
        <f t="shared" si="24"/>
        <v>4905</v>
      </c>
      <c r="J394" s="152">
        <f t="shared" ref="J394:J457" si="26">ROUND(I394+I394*8%,0)</f>
        <v>5297</v>
      </c>
      <c r="K394" s="177">
        <f t="shared" si="25"/>
        <v>0.44913353720693172</v>
      </c>
    </row>
    <row r="395" spans="1:11" s="150" customFormat="1" ht="31.5" hidden="1" customHeight="1">
      <c r="A395" s="163"/>
      <c r="B395" s="180"/>
      <c r="C395" s="164" t="s">
        <v>1567</v>
      </c>
      <c r="D395" s="167" t="s">
        <v>493</v>
      </c>
      <c r="E395" s="151">
        <v>0.121</v>
      </c>
      <c r="F395" s="176">
        <v>18210</v>
      </c>
      <c r="G395" s="151">
        <f t="shared" si="23"/>
        <v>2203</v>
      </c>
      <c r="H395" s="152">
        <v>2700</v>
      </c>
      <c r="I395" s="152">
        <f t="shared" si="24"/>
        <v>4903</v>
      </c>
      <c r="J395" s="152">
        <f t="shared" si="26"/>
        <v>5295</v>
      </c>
      <c r="K395" s="177">
        <f t="shared" si="25"/>
        <v>0.44931674485009176</v>
      </c>
    </row>
    <row r="396" spans="1:11" s="150" customFormat="1" ht="31.5" hidden="1" customHeight="1">
      <c r="A396" s="163"/>
      <c r="B396" s="180"/>
      <c r="C396" s="164" t="s">
        <v>1568</v>
      </c>
      <c r="D396" s="167" t="s">
        <v>493</v>
      </c>
      <c r="E396" s="151">
        <v>0.121</v>
      </c>
      <c r="F396" s="176">
        <v>18210</v>
      </c>
      <c r="G396" s="151">
        <f t="shared" ref="G396:G459" si="27">ROUND(E396*F396,0)</f>
        <v>2203</v>
      </c>
      <c r="H396" s="152">
        <v>2700</v>
      </c>
      <c r="I396" s="152">
        <f t="shared" si="24"/>
        <v>4903</v>
      </c>
      <c r="J396" s="152">
        <f t="shared" si="26"/>
        <v>5295</v>
      </c>
      <c r="K396" s="177">
        <f t="shared" si="25"/>
        <v>0.44931674485009176</v>
      </c>
    </row>
    <row r="397" spans="1:11" s="150" customFormat="1" ht="31.5" hidden="1" customHeight="1">
      <c r="A397" s="163"/>
      <c r="B397" s="180"/>
      <c r="C397" s="164" t="s">
        <v>1569</v>
      </c>
      <c r="D397" s="167" t="s">
        <v>493</v>
      </c>
      <c r="E397" s="151">
        <v>0.121</v>
      </c>
      <c r="F397" s="176">
        <v>18210</v>
      </c>
      <c r="G397" s="151">
        <f t="shared" si="27"/>
        <v>2203</v>
      </c>
      <c r="H397" s="152">
        <v>2699</v>
      </c>
      <c r="I397" s="152">
        <f t="shared" si="24"/>
        <v>4902</v>
      </c>
      <c r="J397" s="152">
        <f t="shared" si="26"/>
        <v>5294</v>
      </c>
      <c r="K397" s="177">
        <f t="shared" si="25"/>
        <v>0.44940840473276211</v>
      </c>
    </row>
    <row r="398" spans="1:11" s="150" customFormat="1" ht="31.5" hidden="1" customHeight="1">
      <c r="A398" s="163"/>
      <c r="B398" s="180"/>
      <c r="C398" s="164" t="s">
        <v>1570</v>
      </c>
      <c r="D398" s="167" t="s">
        <v>493</v>
      </c>
      <c r="E398" s="151">
        <v>0.121</v>
      </c>
      <c r="F398" s="176">
        <v>18210</v>
      </c>
      <c r="G398" s="151">
        <f t="shared" si="27"/>
        <v>2203</v>
      </c>
      <c r="H398" s="152">
        <v>2699</v>
      </c>
      <c r="I398" s="152">
        <f t="shared" si="24"/>
        <v>4902</v>
      </c>
      <c r="J398" s="152">
        <f t="shared" si="26"/>
        <v>5294</v>
      </c>
      <c r="K398" s="177">
        <f t="shared" si="25"/>
        <v>0.44940840473276211</v>
      </c>
    </row>
    <row r="399" spans="1:11" s="150" customFormat="1" ht="31.5" hidden="1" customHeight="1">
      <c r="A399" s="163"/>
      <c r="B399" s="180"/>
      <c r="C399" s="164" t="s">
        <v>1571</v>
      </c>
      <c r="D399" s="167" t="s">
        <v>493</v>
      </c>
      <c r="E399" s="151">
        <v>0.121</v>
      </c>
      <c r="F399" s="176">
        <v>18210</v>
      </c>
      <c r="G399" s="151">
        <f t="shared" si="27"/>
        <v>2203</v>
      </c>
      <c r="H399" s="152">
        <v>2698</v>
      </c>
      <c r="I399" s="152">
        <f t="shared" si="24"/>
        <v>4901</v>
      </c>
      <c r="J399" s="152">
        <f t="shared" si="26"/>
        <v>5293</v>
      </c>
      <c r="K399" s="177">
        <f t="shared" si="25"/>
        <v>0.44950010201999591</v>
      </c>
    </row>
    <row r="400" spans="1:11" s="150" customFormat="1" ht="31.5" hidden="1" customHeight="1">
      <c r="A400" s="163"/>
      <c r="B400" s="180"/>
      <c r="C400" s="164" t="s">
        <v>1572</v>
      </c>
      <c r="D400" s="167" t="s">
        <v>493</v>
      </c>
      <c r="E400" s="151">
        <v>0.121</v>
      </c>
      <c r="F400" s="176">
        <v>18210</v>
      </c>
      <c r="G400" s="151">
        <f t="shared" si="27"/>
        <v>2203</v>
      </c>
      <c r="H400" s="152">
        <v>2697</v>
      </c>
      <c r="I400" s="152">
        <f t="shared" si="24"/>
        <v>4900</v>
      </c>
      <c r="J400" s="152">
        <f t="shared" si="26"/>
        <v>5292</v>
      </c>
      <c r="K400" s="177">
        <f t="shared" si="25"/>
        <v>0.44959183673469388</v>
      </c>
    </row>
    <row r="401" spans="1:11" s="150" customFormat="1" ht="31.5" hidden="1" customHeight="1">
      <c r="A401" s="163"/>
      <c r="B401" s="180"/>
      <c r="C401" s="164" t="s">
        <v>1573</v>
      </c>
      <c r="D401" s="167" t="s">
        <v>493</v>
      </c>
      <c r="E401" s="151">
        <v>0.121</v>
      </c>
      <c r="F401" s="176">
        <v>18210</v>
      </c>
      <c r="G401" s="151">
        <f t="shared" si="27"/>
        <v>2203</v>
      </c>
      <c r="H401" s="152">
        <v>2697</v>
      </c>
      <c r="I401" s="152">
        <f t="shared" si="24"/>
        <v>4900</v>
      </c>
      <c r="J401" s="152">
        <f t="shared" si="26"/>
        <v>5292</v>
      </c>
      <c r="K401" s="177">
        <f t="shared" si="25"/>
        <v>0.44959183673469388</v>
      </c>
    </row>
    <row r="402" spans="1:11" s="150" customFormat="1" ht="31.5" hidden="1" customHeight="1">
      <c r="A402" s="163"/>
      <c r="B402" s="180"/>
      <c r="C402" s="164" t="s">
        <v>1574</v>
      </c>
      <c r="D402" s="167" t="s">
        <v>493</v>
      </c>
      <c r="E402" s="151">
        <v>0.121</v>
      </c>
      <c r="F402" s="176">
        <v>18210</v>
      </c>
      <c r="G402" s="151">
        <f t="shared" si="27"/>
        <v>2203</v>
      </c>
      <c r="H402" s="152">
        <v>2696</v>
      </c>
      <c r="I402" s="152">
        <f t="shared" si="24"/>
        <v>4899</v>
      </c>
      <c r="J402" s="152">
        <f t="shared" si="26"/>
        <v>5291</v>
      </c>
      <c r="K402" s="177">
        <f t="shared" si="25"/>
        <v>0.44968360889977549</v>
      </c>
    </row>
    <row r="403" spans="1:11" s="150" customFormat="1" ht="31.5" hidden="1" customHeight="1">
      <c r="A403" s="163"/>
      <c r="B403" s="180"/>
      <c r="C403" s="164" t="s">
        <v>1575</v>
      </c>
      <c r="D403" s="167" t="s">
        <v>493</v>
      </c>
      <c r="E403" s="151">
        <v>0.121</v>
      </c>
      <c r="F403" s="176">
        <v>18210</v>
      </c>
      <c r="G403" s="151">
        <f t="shared" si="27"/>
        <v>2203</v>
      </c>
      <c r="H403" s="152">
        <v>2695</v>
      </c>
      <c r="I403" s="152">
        <f t="shared" si="24"/>
        <v>4898</v>
      </c>
      <c r="J403" s="152">
        <f t="shared" si="26"/>
        <v>5290</v>
      </c>
      <c r="K403" s="177">
        <f t="shared" si="25"/>
        <v>0.44977541853817887</v>
      </c>
    </row>
    <row r="404" spans="1:11" s="150" customFormat="1" ht="31.5" hidden="1" customHeight="1">
      <c r="A404" s="163"/>
      <c r="B404" s="180"/>
      <c r="C404" s="164" t="s">
        <v>1576</v>
      </c>
      <c r="D404" s="167" t="s">
        <v>493</v>
      </c>
      <c r="E404" s="151">
        <v>0.121</v>
      </c>
      <c r="F404" s="176">
        <v>18210</v>
      </c>
      <c r="G404" s="151">
        <f t="shared" si="27"/>
        <v>2203</v>
      </c>
      <c r="H404" s="152">
        <v>2694</v>
      </c>
      <c r="I404" s="152">
        <f t="shared" si="24"/>
        <v>4897</v>
      </c>
      <c r="J404" s="152">
        <f t="shared" si="26"/>
        <v>5289</v>
      </c>
      <c r="K404" s="177">
        <f t="shared" si="25"/>
        <v>0.44986726567286095</v>
      </c>
    </row>
    <row r="405" spans="1:11" s="150" customFormat="1" ht="31.5" hidden="1" customHeight="1">
      <c r="A405" s="163"/>
      <c r="B405" s="180"/>
      <c r="C405" s="164" t="s">
        <v>1577</v>
      </c>
      <c r="D405" s="167" t="s">
        <v>493</v>
      </c>
      <c r="E405" s="151">
        <v>0.121</v>
      </c>
      <c r="F405" s="176">
        <v>18210</v>
      </c>
      <c r="G405" s="151">
        <f t="shared" si="27"/>
        <v>2203</v>
      </c>
      <c r="H405" s="152">
        <v>2693</v>
      </c>
      <c r="I405" s="152">
        <f t="shared" si="24"/>
        <v>4896</v>
      </c>
      <c r="J405" s="152">
        <f t="shared" si="26"/>
        <v>5288</v>
      </c>
      <c r="K405" s="177">
        <f t="shared" si="25"/>
        <v>0.4499591503267974</v>
      </c>
    </row>
    <row r="406" spans="1:11" s="150" customFormat="1" ht="31.5" hidden="1" customHeight="1">
      <c r="A406" s="163"/>
      <c r="B406" s="180"/>
      <c r="C406" s="164" t="s">
        <v>1578</v>
      </c>
      <c r="D406" s="167" t="s">
        <v>493</v>
      </c>
      <c r="E406" s="151">
        <v>0.121</v>
      </c>
      <c r="F406" s="176">
        <v>18210</v>
      </c>
      <c r="G406" s="151">
        <f t="shared" si="27"/>
        <v>2203</v>
      </c>
      <c r="H406" s="152">
        <v>2693</v>
      </c>
      <c r="I406" s="152">
        <f t="shared" si="24"/>
        <v>4896</v>
      </c>
      <c r="J406" s="152">
        <f t="shared" si="26"/>
        <v>5288</v>
      </c>
      <c r="K406" s="177">
        <f t="shared" si="25"/>
        <v>0.4499591503267974</v>
      </c>
    </row>
    <row r="407" spans="1:11" s="150" customFormat="1" ht="31.5" hidden="1" customHeight="1">
      <c r="A407" s="163"/>
      <c r="B407" s="180"/>
      <c r="C407" s="164" t="s">
        <v>1579</v>
      </c>
      <c r="D407" s="167" t="s">
        <v>493</v>
      </c>
      <c r="E407" s="151">
        <v>0.121</v>
      </c>
      <c r="F407" s="176">
        <v>18210</v>
      </c>
      <c r="G407" s="151">
        <f t="shared" si="27"/>
        <v>2203</v>
      </c>
      <c r="H407" s="152">
        <v>2692</v>
      </c>
      <c r="I407" s="152">
        <f t="shared" si="24"/>
        <v>4895</v>
      </c>
      <c r="J407" s="152">
        <f t="shared" si="26"/>
        <v>5287</v>
      </c>
      <c r="K407" s="177">
        <f t="shared" si="25"/>
        <v>0.45005107252298265</v>
      </c>
    </row>
    <row r="408" spans="1:11" s="150" customFormat="1" ht="31.5" hidden="1" customHeight="1">
      <c r="A408" s="163"/>
      <c r="B408" s="180"/>
      <c r="C408" s="164" t="s">
        <v>1580</v>
      </c>
      <c r="D408" s="167" t="s">
        <v>493</v>
      </c>
      <c r="E408" s="151">
        <v>0.121</v>
      </c>
      <c r="F408" s="176">
        <v>18210</v>
      </c>
      <c r="G408" s="151">
        <f t="shared" si="27"/>
        <v>2203</v>
      </c>
      <c r="H408" s="152">
        <v>2692</v>
      </c>
      <c r="I408" s="152">
        <f t="shared" si="24"/>
        <v>4895</v>
      </c>
      <c r="J408" s="152">
        <f t="shared" si="26"/>
        <v>5287</v>
      </c>
      <c r="K408" s="177">
        <f t="shared" si="25"/>
        <v>0.45005107252298265</v>
      </c>
    </row>
    <row r="409" spans="1:11" s="150" customFormat="1" ht="31.5" hidden="1" customHeight="1">
      <c r="A409" s="163"/>
      <c r="B409" s="180"/>
      <c r="C409" s="164" t="s">
        <v>1581</v>
      </c>
      <c r="D409" s="167" t="s">
        <v>493</v>
      </c>
      <c r="E409" s="151">
        <v>0.121</v>
      </c>
      <c r="F409" s="176">
        <v>18210</v>
      </c>
      <c r="G409" s="151">
        <f t="shared" si="27"/>
        <v>2203</v>
      </c>
      <c r="H409" s="152">
        <v>2691</v>
      </c>
      <c r="I409" s="152">
        <f t="shared" si="24"/>
        <v>4894</v>
      </c>
      <c r="J409" s="152">
        <f t="shared" si="26"/>
        <v>5286</v>
      </c>
      <c r="K409" s="177">
        <f t="shared" si="25"/>
        <v>0.45014303228442992</v>
      </c>
    </row>
    <row r="410" spans="1:11" s="150" customFormat="1" ht="31.5" hidden="1" customHeight="1">
      <c r="A410" s="163"/>
      <c r="B410" s="180"/>
      <c r="C410" s="164" t="s">
        <v>1582</v>
      </c>
      <c r="D410" s="167" t="s">
        <v>493</v>
      </c>
      <c r="E410" s="151">
        <v>0.121</v>
      </c>
      <c r="F410" s="176">
        <v>18210</v>
      </c>
      <c r="G410" s="151">
        <f t="shared" si="27"/>
        <v>2203</v>
      </c>
      <c r="H410" s="152">
        <v>2690</v>
      </c>
      <c r="I410" s="152">
        <f t="shared" si="24"/>
        <v>4893</v>
      </c>
      <c r="J410" s="152">
        <f t="shared" si="26"/>
        <v>5284</v>
      </c>
      <c r="K410" s="177">
        <f t="shared" si="25"/>
        <v>0.45023502963417128</v>
      </c>
    </row>
    <row r="411" spans="1:11" s="150" customFormat="1" ht="31.5" hidden="1" customHeight="1">
      <c r="A411" s="163"/>
      <c r="B411" s="180"/>
      <c r="C411" s="164" t="s">
        <v>1583</v>
      </c>
      <c r="D411" s="167" t="s">
        <v>493</v>
      </c>
      <c r="E411" s="151">
        <v>0.121</v>
      </c>
      <c r="F411" s="176">
        <v>18210</v>
      </c>
      <c r="G411" s="151">
        <f t="shared" si="27"/>
        <v>2203</v>
      </c>
      <c r="H411" s="152">
        <v>2689</v>
      </c>
      <c r="I411" s="152">
        <f t="shared" si="24"/>
        <v>4892</v>
      </c>
      <c r="J411" s="152">
        <f t="shared" si="26"/>
        <v>5283</v>
      </c>
      <c r="K411" s="177">
        <f t="shared" si="25"/>
        <v>0.45032706459525756</v>
      </c>
    </row>
    <row r="412" spans="1:11" s="150" customFormat="1" ht="31.5" hidden="1" customHeight="1">
      <c r="A412" s="163"/>
      <c r="B412" s="180"/>
      <c r="C412" s="164" t="s">
        <v>1584</v>
      </c>
      <c r="D412" s="167" t="s">
        <v>493</v>
      </c>
      <c r="E412" s="151">
        <v>0.121</v>
      </c>
      <c r="F412" s="176">
        <v>18210</v>
      </c>
      <c r="G412" s="151">
        <f t="shared" si="27"/>
        <v>2203</v>
      </c>
      <c r="H412" s="152">
        <v>2688</v>
      </c>
      <c r="I412" s="152">
        <f t="shared" si="24"/>
        <v>4891</v>
      </c>
      <c r="J412" s="152">
        <f t="shared" si="26"/>
        <v>5282</v>
      </c>
      <c r="K412" s="177">
        <f t="shared" si="25"/>
        <v>0.45041913719075855</v>
      </c>
    </row>
    <row r="413" spans="1:11" ht="31.5" hidden="1" customHeight="1">
      <c r="A413" s="159" t="s">
        <v>5</v>
      </c>
      <c r="B413" s="174">
        <v>115144</v>
      </c>
      <c r="C413" s="160" t="s">
        <v>1585</v>
      </c>
      <c r="D413" s="167" t="s">
        <v>493</v>
      </c>
      <c r="E413" s="151">
        <v>0.121</v>
      </c>
      <c r="F413" s="176">
        <v>18210</v>
      </c>
      <c r="G413" s="151">
        <f t="shared" si="27"/>
        <v>2203</v>
      </c>
      <c r="H413" s="152">
        <v>2688</v>
      </c>
      <c r="I413" s="152">
        <f t="shared" si="24"/>
        <v>4891</v>
      </c>
      <c r="J413" s="152">
        <f t="shared" si="26"/>
        <v>5282</v>
      </c>
      <c r="K413" s="177">
        <f t="shared" si="25"/>
        <v>0.45041913719075855</v>
      </c>
    </row>
    <row r="414" spans="1:11" s="150" customFormat="1" ht="31.5" hidden="1" customHeight="1">
      <c r="A414" s="163"/>
      <c r="B414" s="180"/>
      <c r="C414" s="164" t="s">
        <v>1586</v>
      </c>
      <c r="D414" s="167" t="s">
        <v>493</v>
      </c>
      <c r="E414" s="151">
        <v>0.121</v>
      </c>
      <c r="F414" s="176">
        <v>18210</v>
      </c>
      <c r="G414" s="151">
        <f t="shared" si="27"/>
        <v>2203</v>
      </c>
      <c r="H414" s="152">
        <v>2687</v>
      </c>
      <c r="I414" s="152">
        <f t="shared" si="24"/>
        <v>4890</v>
      </c>
      <c r="J414" s="152">
        <f t="shared" si="26"/>
        <v>5281</v>
      </c>
      <c r="K414" s="177">
        <f t="shared" si="25"/>
        <v>0.45051124744376281</v>
      </c>
    </row>
    <row r="415" spans="1:11" s="150" customFormat="1" ht="31.5" hidden="1" customHeight="1">
      <c r="A415" s="163"/>
      <c r="B415" s="180"/>
      <c r="C415" s="164" t="s">
        <v>1587</v>
      </c>
      <c r="D415" s="167" t="s">
        <v>493</v>
      </c>
      <c r="E415" s="151">
        <v>0.121</v>
      </c>
      <c r="F415" s="176">
        <v>18210</v>
      </c>
      <c r="G415" s="151">
        <f t="shared" si="27"/>
        <v>2203</v>
      </c>
      <c r="H415" s="152">
        <v>2686</v>
      </c>
      <c r="I415" s="152">
        <f t="shared" si="24"/>
        <v>4889</v>
      </c>
      <c r="J415" s="152">
        <f t="shared" si="26"/>
        <v>5280</v>
      </c>
      <c r="K415" s="177">
        <f t="shared" si="25"/>
        <v>0.45060339537737781</v>
      </c>
    </row>
    <row r="416" spans="1:11" s="150" customFormat="1" ht="31.5" hidden="1" customHeight="1">
      <c r="A416" s="163"/>
      <c r="B416" s="180"/>
      <c r="C416" s="164" t="s">
        <v>1588</v>
      </c>
      <c r="D416" s="167" t="s">
        <v>493</v>
      </c>
      <c r="E416" s="151">
        <v>0.121</v>
      </c>
      <c r="F416" s="176">
        <v>18210</v>
      </c>
      <c r="G416" s="151">
        <f t="shared" si="27"/>
        <v>2203</v>
      </c>
      <c r="H416" s="152">
        <v>2686</v>
      </c>
      <c r="I416" s="152">
        <f t="shared" si="24"/>
        <v>4889</v>
      </c>
      <c r="J416" s="152">
        <f t="shared" si="26"/>
        <v>5280</v>
      </c>
      <c r="K416" s="177">
        <f t="shared" si="25"/>
        <v>0.45060339537737781</v>
      </c>
    </row>
    <row r="417" spans="1:11" s="150" customFormat="1" ht="31.5" hidden="1" customHeight="1">
      <c r="A417" s="163"/>
      <c r="B417" s="180"/>
      <c r="C417" s="164" t="s">
        <v>1589</v>
      </c>
      <c r="D417" s="167" t="s">
        <v>493</v>
      </c>
      <c r="E417" s="151">
        <v>0.121</v>
      </c>
      <c r="F417" s="176">
        <v>18210</v>
      </c>
      <c r="G417" s="151">
        <f t="shared" si="27"/>
        <v>2203</v>
      </c>
      <c r="H417" s="152">
        <v>2685</v>
      </c>
      <c r="I417" s="152">
        <f t="shared" si="24"/>
        <v>4888</v>
      </c>
      <c r="J417" s="152">
        <f t="shared" si="26"/>
        <v>5279</v>
      </c>
      <c r="K417" s="177">
        <f t="shared" si="25"/>
        <v>0.45069558101472995</v>
      </c>
    </row>
    <row r="418" spans="1:11" s="150" customFormat="1" ht="31.5" hidden="1" customHeight="1">
      <c r="A418" s="163"/>
      <c r="B418" s="180"/>
      <c r="C418" s="164" t="s">
        <v>1590</v>
      </c>
      <c r="D418" s="167" t="s">
        <v>493</v>
      </c>
      <c r="E418" s="151">
        <v>0.121</v>
      </c>
      <c r="F418" s="176">
        <v>18210</v>
      </c>
      <c r="G418" s="151">
        <f t="shared" si="27"/>
        <v>2203</v>
      </c>
      <c r="H418" s="152">
        <v>2685</v>
      </c>
      <c r="I418" s="152">
        <f t="shared" si="24"/>
        <v>4888</v>
      </c>
      <c r="J418" s="152">
        <f t="shared" si="26"/>
        <v>5279</v>
      </c>
      <c r="K418" s="177">
        <f t="shared" si="25"/>
        <v>0.45069558101472995</v>
      </c>
    </row>
    <row r="419" spans="1:11" s="150" customFormat="1" ht="31.5" hidden="1" customHeight="1">
      <c r="A419" s="163"/>
      <c r="B419" s="180"/>
      <c r="C419" s="164" t="s">
        <v>1591</v>
      </c>
      <c r="D419" s="167" t="s">
        <v>493</v>
      </c>
      <c r="E419" s="151">
        <v>0.121</v>
      </c>
      <c r="F419" s="176">
        <v>18210</v>
      </c>
      <c r="G419" s="151">
        <f t="shared" si="27"/>
        <v>2203</v>
      </c>
      <c r="H419" s="152">
        <v>2683</v>
      </c>
      <c r="I419" s="152">
        <f t="shared" si="24"/>
        <v>4886</v>
      </c>
      <c r="J419" s="152">
        <f t="shared" si="26"/>
        <v>5277</v>
      </c>
      <c r="K419" s="177">
        <f t="shared" si="25"/>
        <v>0.450880065493246</v>
      </c>
    </row>
    <row r="420" spans="1:11" s="150" customFormat="1" ht="31.5" hidden="1" customHeight="1">
      <c r="A420" s="163"/>
      <c r="B420" s="180"/>
      <c r="C420" s="164" t="s">
        <v>1592</v>
      </c>
      <c r="D420" s="167" t="s">
        <v>493</v>
      </c>
      <c r="E420" s="151">
        <v>0.121</v>
      </c>
      <c r="F420" s="176">
        <v>18210</v>
      </c>
      <c r="G420" s="151">
        <f t="shared" si="27"/>
        <v>2203</v>
      </c>
      <c r="H420" s="152">
        <v>2683</v>
      </c>
      <c r="I420" s="152">
        <f t="shared" si="24"/>
        <v>4886</v>
      </c>
      <c r="J420" s="152">
        <f t="shared" si="26"/>
        <v>5277</v>
      </c>
      <c r="K420" s="177">
        <f t="shared" si="25"/>
        <v>0.450880065493246</v>
      </c>
    </row>
    <row r="421" spans="1:11" s="150" customFormat="1" ht="31.5" hidden="1" customHeight="1">
      <c r="A421" s="163"/>
      <c r="B421" s="180"/>
      <c r="C421" s="164" t="s">
        <v>1593</v>
      </c>
      <c r="D421" s="167" t="s">
        <v>493</v>
      </c>
      <c r="E421" s="151">
        <v>0.121</v>
      </c>
      <c r="F421" s="176">
        <v>18210</v>
      </c>
      <c r="G421" s="151">
        <f t="shared" si="27"/>
        <v>2203</v>
      </c>
      <c r="H421" s="152">
        <v>2682</v>
      </c>
      <c r="I421" s="152">
        <f t="shared" si="24"/>
        <v>4885</v>
      </c>
      <c r="J421" s="152">
        <f t="shared" si="26"/>
        <v>5276</v>
      </c>
      <c r="K421" s="177">
        <f t="shared" si="25"/>
        <v>0.45097236438075744</v>
      </c>
    </row>
    <row r="422" spans="1:11" s="150" customFormat="1" ht="31.5" hidden="1" customHeight="1">
      <c r="A422" s="163"/>
      <c r="B422" s="180"/>
      <c r="C422" s="164" t="s">
        <v>1594</v>
      </c>
      <c r="D422" s="167" t="s">
        <v>493</v>
      </c>
      <c r="E422" s="151">
        <v>0.12</v>
      </c>
      <c r="F422" s="176">
        <v>18210</v>
      </c>
      <c r="G422" s="151">
        <f t="shared" si="27"/>
        <v>2185</v>
      </c>
      <c r="H422" s="152">
        <v>2682</v>
      </c>
      <c r="I422" s="152">
        <f t="shared" si="24"/>
        <v>4867</v>
      </c>
      <c r="J422" s="152">
        <f t="shared" si="26"/>
        <v>5256</v>
      </c>
      <c r="K422" s="177">
        <f t="shared" si="25"/>
        <v>0.44894185329771935</v>
      </c>
    </row>
    <row r="423" spans="1:11" s="150" customFormat="1" ht="31.5" hidden="1" customHeight="1">
      <c r="A423" s="163"/>
      <c r="B423" s="180"/>
      <c r="C423" s="164" t="s">
        <v>1595</v>
      </c>
      <c r="D423" s="167" t="s">
        <v>493</v>
      </c>
      <c r="E423" s="151">
        <v>0.12</v>
      </c>
      <c r="F423" s="176">
        <v>18210</v>
      </c>
      <c r="G423" s="151">
        <f t="shared" si="27"/>
        <v>2185</v>
      </c>
      <c r="H423" s="152">
        <v>2681</v>
      </c>
      <c r="I423" s="152">
        <f t="shared" si="24"/>
        <v>4866</v>
      </c>
      <c r="J423" s="152">
        <f t="shared" si="26"/>
        <v>5255</v>
      </c>
      <c r="K423" s="177">
        <f t="shared" si="25"/>
        <v>0.44903411426222772</v>
      </c>
    </row>
    <row r="424" spans="1:11" s="150" customFormat="1" ht="31.5" hidden="1" customHeight="1">
      <c r="A424" s="163"/>
      <c r="B424" s="180"/>
      <c r="C424" s="164" t="s">
        <v>1596</v>
      </c>
      <c r="D424" s="167" t="s">
        <v>493</v>
      </c>
      <c r="E424" s="151">
        <v>0.12</v>
      </c>
      <c r="F424" s="176">
        <v>18210</v>
      </c>
      <c r="G424" s="151">
        <f t="shared" si="27"/>
        <v>2185</v>
      </c>
      <c r="H424" s="152">
        <v>2681</v>
      </c>
      <c r="I424" s="152">
        <f t="shared" si="24"/>
        <v>4866</v>
      </c>
      <c r="J424" s="152">
        <f t="shared" si="26"/>
        <v>5255</v>
      </c>
      <c r="K424" s="177">
        <f t="shared" si="25"/>
        <v>0.44903411426222772</v>
      </c>
    </row>
    <row r="425" spans="1:11" s="150" customFormat="1" ht="31.5" hidden="1" customHeight="1">
      <c r="A425" s="163"/>
      <c r="B425" s="180"/>
      <c r="C425" s="164" t="s">
        <v>1597</v>
      </c>
      <c r="D425" s="167" t="s">
        <v>493</v>
      </c>
      <c r="E425" s="151">
        <v>0.12</v>
      </c>
      <c r="F425" s="176">
        <v>18210</v>
      </c>
      <c r="G425" s="151">
        <f t="shared" si="27"/>
        <v>2185</v>
      </c>
      <c r="H425" s="152">
        <v>2680</v>
      </c>
      <c r="I425" s="152">
        <f t="shared" si="24"/>
        <v>4865</v>
      </c>
      <c r="J425" s="152">
        <f t="shared" si="26"/>
        <v>5254</v>
      </c>
      <c r="K425" s="177">
        <f t="shared" si="25"/>
        <v>0.44912641315519014</v>
      </c>
    </row>
    <row r="426" spans="1:11" s="150" customFormat="1" ht="31.5" hidden="1" customHeight="1">
      <c r="A426" s="163"/>
      <c r="B426" s="180"/>
      <c r="C426" s="164" t="s">
        <v>1598</v>
      </c>
      <c r="D426" s="167" t="s">
        <v>493</v>
      </c>
      <c r="E426" s="151">
        <v>0.12</v>
      </c>
      <c r="F426" s="176">
        <v>18210</v>
      </c>
      <c r="G426" s="151">
        <f t="shared" si="27"/>
        <v>2185</v>
      </c>
      <c r="H426" s="152">
        <v>2679</v>
      </c>
      <c r="I426" s="152">
        <f t="shared" si="24"/>
        <v>4864</v>
      </c>
      <c r="J426" s="152">
        <f t="shared" si="26"/>
        <v>5253</v>
      </c>
      <c r="K426" s="177">
        <f t="shared" si="25"/>
        <v>0.44921875</v>
      </c>
    </row>
    <row r="427" spans="1:11" s="150" customFormat="1" ht="31.5" hidden="1" customHeight="1">
      <c r="A427" s="163"/>
      <c r="B427" s="180"/>
      <c r="C427" s="164" t="s">
        <v>1599</v>
      </c>
      <c r="D427" s="167" t="s">
        <v>493</v>
      </c>
      <c r="E427" s="151">
        <v>0.12</v>
      </c>
      <c r="F427" s="176">
        <v>18210</v>
      </c>
      <c r="G427" s="151">
        <f t="shared" si="27"/>
        <v>2185</v>
      </c>
      <c r="H427" s="152">
        <v>2678</v>
      </c>
      <c r="I427" s="152">
        <f t="shared" si="24"/>
        <v>4863</v>
      </c>
      <c r="J427" s="152">
        <f t="shared" si="26"/>
        <v>5252</v>
      </c>
      <c r="K427" s="177">
        <f t="shared" si="25"/>
        <v>0.44931112482006991</v>
      </c>
    </row>
    <row r="428" spans="1:11" s="150" customFormat="1" ht="31.5" hidden="1" customHeight="1">
      <c r="A428" s="163"/>
      <c r="B428" s="180"/>
      <c r="C428" s="164" t="s">
        <v>1600</v>
      </c>
      <c r="D428" s="167" t="s">
        <v>493</v>
      </c>
      <c r="E428" s="151">
        <v>0.12</v>
      </c>
      <c r="F428" s="176">
        <v>18210</v>
      </c>
      <c r="G428" s="151">
        <f t="shared" si="27"/>
        <v>2185</v>
      </c>
      <c r="H428" s="152">
        <v>2678</v>
      </c>
      <c r="I428" s="152">
        <f t="shared" si="24"/>
        <v>4863</v>
      </c>
      <c r="J428" s="152">
        <f t="shared" si="26"/>
        <v>5252</v>
      </c>
      <c r="K428" s="177">
        <f t="shared" si="25"/>
        <v>0.44931112482006991</v>
      </c>
    </row>
    <row r="429" spans="1:11" s="150" customFormat="1" ht="31.5" hidden="1" customHeight="1">
      <c r="A429" s="163"/>
      <c r="B429" s="180"/>
      <c r="C429" s="164" t="s">
        <v>1601</v>
      </c>
      <c r="D429" s="167" t="s">
        <v>493</v>
      </c>
      <c r="E429" s="151">
        <v>0.12</v>
      </c>
      <c r="F429" s="176">
        <v>18210</v>
      </c>
      <c r="G429" s="151">
        <f t="shared" si="27"/>
        <v>2185</v>
      </c>
      <c r="H429" s="152">
        <v>2677</v>
      </c>
      <c r="I429" s="152">
        <f t="shared" si="24"/>
        <v>4862</v>
      </c>
      <c r="J429" s="152">
        <f t="shared" si="26"/>
        <v>5251</v>
      </c>
      <c r="K429" s="177">
        <f t="shared" si="25"/>
        <v>0.44940353763883173</v>
      </c>
    </row>
    <row r="430" spans="1:11" s="150" customFormat="1" ht="31.5" hidden="1" customHeight="1">
      <c r="A430" s="163"/>
      <c r="B430" s="180"/>
      <c r="C430" s="164" t="s">
        <v>1602</v>
      </c>
      <c r="D430" s="167" t="s">
        <v>493</v>
      </c>
      <c r="E430" s="151">
        <v>0.12</v>
      </c>
      <c r="F430" s="176">
        <v>18210</v>
      </c>
      <c r="G430" s="151">
        <f t="shared" si="27"/>
        <v>2185</v>
      </c>
      <c r="H430" s="152">
        <v>2676</v>
      </c>
      <c r="I430" s="152">
        <f t="shared" si="24"/>
        <v>4861</v>
      </c>
      <c r="J430" s="152">
        <f t="shared" si="26"/>
        <v>5250</v>
      </c>
      <c r="K430" s="177">
        <f t="shared" si="25"/>
        <v>0.44949598847973665</v>
      </c>
    </row>
    <row r="431" spans="1:11" s="150" customFormat="1" ht="31.5" hidden="1" customHeight="1">
      <c r="A431" s="163"/>
      <c r="B431" s="180"/>
      <c r="C431" s="164" t="s">
        <v>1603</v>
      </c>
      <c r="D431" s="167" t="s">
        <v>493</v>
      </c>
      <c r="E431" s="151">
        <v>0.12</v>
      </c>
      <c r="F431" s="176">
        <v>18210</v>
      </c>
      <c r="G431" s="151">
        <f t="shared" si="27"/>
        <v>2185</v>
      </c>
      <c r="H431" s="152">
        <v>2676</v>
      </c>
      <c r="I431" s="152">
        <f t="shared" si="24"/>
        <v>4861</v>
      </c>
      <c r="J431" s="152">
        <f t="shared" si="26"/>
        <v>5250</v>
      </c>
      <c r="K431" s="177">
        <f t="shared" si="25"/>
        <v>0.44949598847973665</v>
      </c>
    </row>
    <row r="432" spans="1:11" s="150" customFormat="1" ht="31.5" hidden="1" customHeight="1">
      <c r="A432" s="163"/>
      <c r="B432" s="180"/>
      <c r="C432" s="164" t="s">
        <v>1604</v>
      </c>
      <c r="D432" s="167" t="s">
        <v>493</v>
      </c>
      <c r="E432" s="151">
        <v>0.12</v>
      </c>
      <c r="F432" s="176">
        <v>18210</v>
      </c>
      <c r="G432" s="151">
        <f t="shared" si="27"/>
        <v>2185</v>
      </c>
      <c r="H432" s="152">
        <v>2675</v>
      </c>
      <c r="I432" s="152">
        <f t="shared" si="24"/>
        <v>4860</v>
      </c>
      <c r="J432" s="152">
        <f t="shared" si="26"/>
        <v>5249</v>
      </c>
      <c r="K432" s="177">
        <f t="shared" si="25"/>
        <v>0.44958847736625512</v>
      </c>
    </row>
    <row r="433" spans="1:11" ht="31.2" hidden="1">
      <c r="A433" s="159" t="s">
        <v>5</v>
      </c>
      <c r="B433" s="174">
        <v>115145</v>
      </c>
      <c r="C433" s="160" t="s">
        <v>1605</v>
      </c>
      <c r="D433" s="167" t="s">
        <v>493</v>
      </c>
      <c r="E433" s="151">
        <v>0.12</v>
      </c>
      <c r="F433" s="176">
        <v>18210</v>
      </c>
      <c r="G433" s="151">
        <f t="shared" si="27"/>
        <v>2185</v>
      </c>
      <c r="H433" s="152">
        <v>2674</v>
      </c>
      <c r="I433" s="152">
        <f t="shared" si="24"/>
        <v>4859</v>
      </c>
      <c r="J433" s="152">
        <f t="shared" si="26"/>
        <v>5248</v>
      </c>
      <c r="K433" s="177">
        <f t="shared" si="25"/>
        <v>0.44968100432187691</v>
      </c>
    </row>
    <row r="434" spans="1:11" s="150" customFormat="1" ht="31.2" hidden="1">
      <c r="A434" s="163"/>
      <c r="B434" s="180"/>
      <c r="C434" s="164" t="s">
        <v>1606</v>
      </c>
      <c r="D434" s="167" t="s">
        <v>493</v>
      </c>
      <c r="E434" s="151">
        <v>0.12</v>
      </c>
      <c r="F434" s="176">
        <v>18210</v>
      </c>
      <c r="G434" s="151">
        <f t="shared" si="27"/>
        <v>2185</v>
      </c>
      <c r="H434" s="152">
        <v>2674</v>
      </c>
      <c r="I434" s="152">
        <f t="shared" si="24"/>
        <v>4859</v>
      </c>
      <c r="J434" s="152">
        <f t="shared" si="26"/>
        <v>5248</v>
      </c>
      <c r="K434" s="177">
        <f t="shared" si="25"/>
        <v>0.44968100432187691</v>
      </c>
    </row>
    <row r="435" spans="1:11" s="150" customFormat="1" ht="31.2" hidden="1">
      <c r="A435" s="163"/>
      <c r="B435" s="180"/>
      <c r="C435" s="164" t="s">
        <v>1607</v>
      </c>
      <c r="D435" s="167" t="s">
        <v>493</v>
      </c>
      <c r="E435" s="151">
        <v>0.12</v>
      </c>
      <c r="F435" s="176">
        <v>18210</v>
      </c>
      <c r="G435" s="151">
        <f t="shared" si="27"/>
        <v>2185</v>
      </c>
      <c r="H435" s="152">
        <v>2673</v>
      </c>
      <c r="I435" s="152">
        <f t="shared" si="24"/>
        <v>4858</v>
      </c>
      <c r="J435" s="152">
        <f t="shared" si="26"/>
        <v>5247</v>
      </c>
      <c r="K435" s="177">
        <f t="shared" si="25"/>
        <v>0.44977356937011115</v>
      </c>
    </row>
    <row r="436" spans="1:11" s="150" customFormat="1" ht="31.2" hidden="1">
      <c r="A436" s="163"/>
      <c r="B436" s="180"/>
      <c r="C436" s="164" t="s">
        <v>1608</v>
      </c>
      <c r="D436" s="167" t="s">
        <v>493</v>
      </c>
      <c r="E436" s="151">
        <v>0.12</v>
      </c>
      <c r="F436" s="176">
        <v>18210</v>
      </c>
      <c r="G436" s="151">
        <f t="shared" si="27"/>
        <v>2185</v>
      </c>
      <c r="H436" s="152">
        <v>2672</v>
      </c>
      <c r="I436" s="152">
        <f t="shared" si="24"/>
        <v>4857</v>
      </c>
      <c r="J436" s="152">
        <f t="shared" si="26"/>
        <v>5246</v>
      </c>
      <c r="K436" s="177">
        <f t="shared" si="25"/>
        <v>0.4498661725344863</v>
      </c>
    </row>
    <row r="437" spans="1:11" s="150" customFormat="1" ht="31.2" hidden="1">
      <c r="A437" s="163"/>
      <c r="B437" s="180"/>
      <c r="C437" s="164" t="s">
        <v>1609</v>
      </c>
      <c r="D437" s="167" t="s">
        <v>493</v>
      </c>
      <c r="E437" s="151">
        <v>0.12</v>
      </c>
      <c r="F437" s="176">
        <v>18210</v>
      </c>
      <c r="G437" s="151">
        <f t="shared" si="27"/>
        <v>2185</v>
      </c>
      <c r="H437" s="152">
        <v>2672</v>
      </c>
      <c r="I437" s="152">
        <f t="shared" si="24"/>
        <v>4857</v>
      </c>
      <c r="J437" s="152">
        <f t="shared" si="26"/>
        <v>5246</v>
      </c>
      <c r="K437" s="177">
        <f t="shared" si="25"/>
        <v>0.4498661725344863</v>
      </c>
    </row>
    <row r="438" spans="1:11" s="150" customFormat="1" ht="31.2" hidden="1">
      <c r="A438" s="163"/>
      <c r="B438" s="180"/>
      <c r="C438" s="164" t="s">
        <v>1610</v>
      </c>
      <c r="D438" s="167" t="s">
        <v>493</v>
      </c>
      <c r="E438" s="151">
        <v>0.12</v>
      </c>
      <c r="F438" s="176">
        <v>18210</v>
      </c>
      <c r="G438" s="151">
        <f t="shared" si="27"/>
        <v>2185</v>
      </c>
      <c r="H438" s="152">
        <v>2671</v>
      </c>
      <c r="I438" s="152">
        <f t="shared" si="24"/>
        <v>4856</v>
      </c>
      <c r="J438" s="152">
        <f t="shared" si="26"/>
        <v>5244</v>
      </c>
      <c r="K438" s="177">
        <f t="shared" si="25"/>
        <v>0.44995881383855024</v>
      </c>
    </row>
    <row r="439" spans="1:11" s="150" customFormat="1" ht="31.2" hidden="1">
      <c r="A439" s="163"/>
      <c r="B439" s="180"/>
      <c r="C439" s="164" t="s">
        <v>1611</v>
      </c>
      <c r="D439" s="167" t="s">
        <v>493</v>
      </c>
      <c r="E439" s="151">
        <v>0.12</v>
      </c>
      <c r="F439" s="176">
        <v>18210</v>
      </c>
      <c r="G439" s="151">
        <f t="shared" si="27"/>
        <v>2185</v>
      </c>
      <c r="H439" s="152">
        <v>2670</v>
      </c>
      <c r="I439" s="152">
        <f t="shared" si="24"/>
        <v>4855</v>
      </c>
      <c r="J439" s="152">
        <f t="shared" si="26"/>
        <v>5243</v>
      </c>
      <c r="K439" s="177">
        <f t="shared" si="25"/>
        <v>0.45005149330587024</v>
      </c>
    </row>
    <row r="440" spans="1:11" s="150" customFormat="1" ht="31.2" hidden="1">
      <c r="A440" s="163"/>
      <c r="B440" s="180"/>
      <c r="C440" s="164" t="s">
        <v>1612</v>
      </c>
      <c r="D440" s="167" t="s">
        <v>493</v>
      </c>
      <c r="E440" s="151">
        <v>0.12</v>
      </c>
      <c r="F440" s="176">
        <v>18210</v>
      </c>
      <c r="G440" s="151">
        <f t="shared" si="27"/>
        <v>2185</v>
      </c>
      <c r="H440" s="152">
        <v>2670</v>
      </c>
      <c r="I440" s="152">
        <f t="shared" si="24"/>
        <v>4855</v>
      </c>
      <c r="J440" s="152">
        <f t="shared" si="26"/>
        <v>5243</v>
      </c>
      <c r="K440" s="177">
        <f t="shared" si="25"/>
        <v>0.45005149330587024</v>
      </c>
    </row>
    <row r="441" spans="1:11" s="150" customFormat="1" ht="31.2" hidden="1">
      <c r="A441" s="163"/>
      <c r="B441" s="180"/>
      <c r="C441" s="164" t="s">
        <v>1613</v>
      </c>
      <c r="D441" s="167" t="s">
        <v>493</v>
      </c>
      <c r="E441" s="151">
        <v>0.12</v>
      </c>
      <c r="F441" s="176">
        <v>18210</v>
      </c>
      <c r="G441" s="151">
        <f t="shared" si="27"/>
        <v>2185</v>
      </c>
      <c r="H441" s="152">
        <v>2669</v>
      </c>
      <c r="I441" s="152">
        <f t="shared" si="24"/>
        <v>4854</v>
      </c>
      <c r="J441" s="152">
        <f t="shared" si="26"/>
        <v>5242</v>
      </c>
      <c r="K441" s="177">
        <f t="shared" si="25"/>
        <v>0.45014421096003299</v>
      </c>
    </row>
    <row r="442" spans="1:11" s="150" customFormat="1" ht="31.2" hidden="1">
      <c r="A442" s="163"/>
      <c r="B442" s="180"/>
      <c r="C442" s="164" t="s">
        <v>1614</v>
      </c>
      <c r="D442" s="167" t="s">
        <v>493</v>
      </c>
      <c r="E442" s="151">
        <v>0.12</v>
      </c>
      <c r="F442" s="176">
        <v>18210</v>
      </c>
      <c r="G442" s="151">
        <f t="shared" si="27"/>
        <v>2185</v>
      </c>
      <c r="H442" s="152">
        <v>2669</v>
      </c>
      <c r="I442" s="152">
        <f t="shared" si="24"/>
        <v>4854</v>
      </c>
      <c r="J442" s="152">
        <f t="shared" si="26"/>
        <v>5242</v>
      </c>
      <c r="K442" s="177">
        <f t="shared" si="25"/>
        <v>0.45014421096003299</v>
      </c>
    </row>
    <row r="443" spans="1:11" s="150" customFormat="1" ht="31.2">
      <c r="A443" s="163"/>
      <c r="B443" s="180"/>
      <c r="C443" s="164" t="s">
        <v>1615</v>
      </c>
      <c r="D443" s="167" t="s">
        <v>493</v>
      </c>
      <c r="E443" s="151">
        <v>0.12</v>
      </c>
      <c r="F443" s="176">
        <v>18210</v>
      </c>
      <c r="G443" s="151">
        <f t="shared" si="27"/>
        <v>2185</v>
      </c>
      <c r="H443" s="152">
        <v>2668</v>
      </c>
      <c r="I443" s="152">
        <f t="shared" si="24"/>
        <v>4853</v>
      </c>
      <c r="J443" s="152">
        <f t="shared" si="26"/>
        <v>5241</v>
      </c>
      <c r="K443" s="177">
        <f t="shared" si="25"/>
        <v>0.45023696682464454</v>
      </c>
    </row>
    <row r="444" spans="1:11" s="150" customFormat="1" ht="31.2" hidden="1">
      <c r="A444" s="163"/>
      <c r="B444" s="180"/>
      <c r="C444" s="164" t="s">
        <v>1616</v>
      </c>
      <c r="D444" s="167" t="s">
        <v>493</v>
      </c>
      <c r="E444" s="151">
        <v>0.122</v>
      </c>
      <c r="F444" s="176">
        <v>18210</v>
      </c>
      <c r="G444" s="151">
        <f t="shared" si="27"/>
        <v>2222</v>
      </c>
      <c r="H444" s="152">
        <v>2722</v>
      </c>
      <c r="I444" s="152">
        <f t="shared" si="24"/>
        <v>4944</v>
      </c>
      <c r="J444" s="152">
        <f t="shared" si="26"/>
        <v>5340</v>
      </c>
      <c r="K444" s="177">
        <f t="shared" si="25"/>
        <v>0.44943365695792881</v>
      </c>
    </row>
    <row r="445" spans="1:11" s="150" customFormat="1" ht="31.2" hidden="1">
      <c r="A445" s="163"/>
      <c r="B445" s="180"/>
      <c r="C445" s="164" t="s">
        <v>1617</v>
      </c>
      <c r="D445" s="167" t="s">
        <v>493</v>
      </c>
      <c r="E445" s="151">
        <v>0.122</v>
      </c>
      <c r="F445" s="176">
        <v>18210</v>
      </c>
      <c r="G445" s="151">
        <f t="shared" si="27"/>
        <v>2222</v>
      </c>
      <c r="H445" s="152">
        <v>2721</v>
      </c>
      <c r="I445" s="152">
        <f t="shared" si="24"/>
        <v>4943</v>
      </c>
      <c r="J445" s="152">
        <f t="shared" si="26"/>
        <v>5338</v>
      </c>
      <c r="K445" s="177">
        <f t="shared" si="25"/>
        <v>0.44952458021444469</v>
      </c>
    </row>
    <row r="446" spans="1:11" s="150" customFormat="1" ht="31.2" hidden="1">
      <c r="A446" s="163"/>
      <c r="B446" s="180"/>
      <c r="C446" s="164" t="s">
        <v>1618</v>
      </c>
      <c r="D446" s="167" t="s">
        <v>493</v>
      </c>
      <c r="E446" s="151">
        <v>0.122</v>
      </c>
      <c r="F446" s="176">
        <v>18210</v>
      </c>
      <c r="G446" s="151">
        <f t="shared" si="27"/>
        <v>2222</v>
      </c>
      <c r="H446" s="152">
        <v>2721</v>
      </c>
      <c r="I446" s="152">
        <f t="shared" si="24"/>
        <v>4943</v>
      </c>
      <c r="J446" s="152">
        <f t="shared" si="26"/>
        <v>5338</v>
      </c>
      <c r="K446" s="177">
        <f t="shared" si="25"/>
        <v>0.44952458021444469</v>
      </c>
    </row>
    <row r="447" spans="1:11" s="150" customFormat="1" ht="31.2" hidden="1">
      <c r="A447" s="163"/>
      <c r="B447" s="180"/>
      <c r="C447" s="164" t="s">
        <v>1619</v>
      </c>
      <c r="D447" s="167" t="s">
        <v>493</v>
      </c>
      <c r="E447" s="151">
        <v>0.122</v>
      </c>
      <c r="F447" s="176">
        <v>18210</v>
      </c>
      <c r="G447" s="151">
        <f t="shared" si="27"/>
        <v>2222</v>
      </c>
      <c r="H447" s="152">
        <v>2720</v>
      </c>
      <c r="I447" s="152">
        <f t="shared" si="24"/>
        <v>4942</v>
      </c>
      <c r="J447" s="152">
        <f t="shared" si="26"/>
        <v>5337</v>
      </c>
      <c r="K447" s="177">
        <f t="shared" si="25"/>
        <v>0.44961554026709832</v>
      </c>
    </row>
    <row r="448" spans="1:11" s="150" customFormat="1" ht="31.2" hidden="1">
      <c r="A448" s="163"/>
      <c r="B448" s="184"/>
      <c r="C448" s="164" t="s">
        <v>1620</v>
      </c>
      <c r="D448" s="167" t="s">
        <v>493</v>
      </c>
      <c r="E448" s="151">
        <v>0.122</v>
      </c>
      <c r="F448" s="176">
        <v>18210</v>
      </c>
      <c r="G448" s="151">
        <f t="shared" si="27"/>
        <v>2222</v>
      </c>
      <c r="H448" s="152">
        <v>2720</v>
      </c>
      <c r="I448" s="152">
        <f t="shared" si="24"/>
        <v>4942</v>
      </c>
      <c r="J448" s="152">
        <f t="shared" si="26"/>
        <v>5337</v>
      </c>
      <c r="K448" s="177">
        <f t="shared" si="25"/>
        <v>0.44961554026709832</v>
      </c>
    </row>
    <row r="449" spans="1:11" s="150" customFormat="1" ht="31.2" hidden="1">
      <c r="A449" s="163"/>
      <c r="B449" s="180"/>
      <c r="C449" s="164" t="s">
        <v>1621</v>
      </c>
      <c r="D449" s="167" t="s">
        <v>493</v>
      </c>
      <c r="E449" s="151">
        <v>0.122</v>
      </c>
      <c r="F449" s="176">
        <v>18210</v>
      </c>
      <c r="G449" s="151">
        <f t="shared" si="27"/>
        <v>2222</v>
      </c>
      <c r="H449" s="152">
        <v>2719</v>
      </c>
      <c r="I449" s="152">
        <f t="shared" si="24"/>
        <v>4941</v>
      </c>
      <c r="J449" s="152">
        <f t="shared" si="26"/>
        <v>5336</v>
      </c>
      <c r="K449" s="177">
        <f t="shared" si="25"/>
        <v>0.44970653713823111</v>
      </c>
    </row>
    <row r="450" spans="1:11" s="150" customFormat="1" ht="31.2" hidden="1">
      <c r="A450" s="163"/>
      <c r="B450" s="180"/>
      <c r="C450" s="164" t="s">
        <v>1622</v>
      </c>
      <c r="D450" s="167" t="s">
        <v>493</v>
      </c>
      <c r="E450" s="151">
        <v>0.122</v>
      </c>
      <c r="F450" s="176">
        <v>18210</v>
      </c>
      <c r="G450" s="151">
        <f t="shared" si="27"/>
        <v>2222</v>
      </c>
      <c r="H450" s="152">
        <v>2718</v>
      </c>
      <c r="I450" s="152">
        <f t="shared" si="24"/>
        <v>4940</v>
      </c>
      <c r="J450" s="152">
        <f t="shared" si="26"/>
        <v>5335</v>
      </c>
      <c r="K450" s="177">
        <f t="shared" si="25"/>
        <v>0.44979757085020244</v>
      </c>
    </row>
    <row r="451" spans="1:11" s="150" customFormat="1" ht="31.2" hidden="1">
      <c r="A451" s="163"/>
      <c r="B451" s="180"/>
      <c r="C451" s="164" t="s">
        <v>1623</v>
      </c>
      <c r="D451" s="167" t="s">
        <v>493</v>
      </c>
      <c r="E451" s="151">
        <v>0.122</v>
      </c>
      <c r="F451" s="176">
        <v>18210</v>
      </c>
      <c r="G451" s="151">
        <f t="shared" si="27"/>
        <v>2222</v>
      </c>
      <c r="H451" s="152">
        <v>2718</v>
      </c>
      <c r="I451" s="152">
        <f t="shared" si="24"/>
        <v>4940</v>
      </c>
      <c r="J451" s="152">
        <f t="shared" si="26"/>
        <v>5335</v>
      </c>
      <c r="K451" s="177">
        <f t="shared" si="25"/>
        <v>0.44979757085020244</v>
      </c>
    </row>
    <row r="452" spans="1:11" s="150" customFormat="1" ht="31.2" hidden="1">
      <c r="A452" s="163"/>
      <c r="B452" s="180"/>
      <c r="C452" s="164" t="s">
        <v>1624</v>
      </c>
      <c r="D452" s="167" t="s">
        <v>493</v>
      </c>
      <c r="E452" s="151">
        <v>0.122</v>
      </c>
      <c r="F452" s="176">
        <v>18210</v>
      </c>
      <c r="G452" s="151">
        <f t="shared" si="27"/>
        <v>2222</v>
      </c>
      <c r="H452" s="152">
        <v>2717</v>
      </c>
      <c r="I452" s="152">
        <f t="shared" si="24"/>
        <v>4939</v>
      </c>
      <c r="J452" s="152">
        <f t="shared" si="26"/>
        <v>5334</v>
      </c>
      <c r="K452" s="177">
        <f t="shared" si="25"/>
        <v>0.44988864142538976</v>
      </c>
    </row>
    <row r="453" spans="1:11" ht="31.2" hidden="1">
      <c r="A453" s="159" t="s">
        <v>5</v>
      </c>
      <c r="B453" s="174">
        <v>115146</v>
      </c>
      <c r="C453" s="160" t="s">
        <v>1625</v>
      </c>
      <c r="D453" s="167" t="s">
        <v>493</v>
      </c>
      <c r="E453" s="151">
        <v>0.122</v>
      </c>
      <c r="F453" s="176">
        <v>18210</v>
      </c>
      <c r="G453" s="151">
        <f t="shared" si="27"/>
        <v>2222</v>
      </c>
      <c r="H453" s="152">
        <v>2716</v>
      </c>
      <c r="I453" s="152">
        <f t="shared" si="24"/>
        <v>4938</v>
      </c>
      <c r="J453" s="152">
        <f t="shared" si="26"/>
        <v>5333</v>
      </c>
      <c r="K453" s="177">
        <f t="shared" si="25"/>
        <v>0.44997974888618875</v>
      </c>
    </row>
    <row r="454" spans="1:11" s="150" customFormat="1" ht="31.5" hidden="1" customHeight="1">
      <c r="A454" s="163"/>
      <c r="B454" s="180"/>
      <c r="C454" s="164" t="s">
        <v>1626</v>
      </c>
      <c r="D454" s="167" t="s">
        <v>493</v>
      </c>
      <c r="E454" s="151">
        <v>0.122</v>
      </c>
      <c r="F454" s="176">
        <v>18210</v>
      </c>
      <c r="G454" s="151">
        <f t="shared" si="27"/>
        <v>2222</v>
      </c>
      <c r="H454" s="152">
        <v>2716</v>
      </c>
      <c r="I454" s="152">
        <f t="shared" si="24"/>
        <v>4938</v>
      </c>
      <c r="J454" s="152">
        <f t="shared" si="26"/>
        <v>5333</v>
      </c>
      <c r="K454" s="177">
        <f t="shared" si="25"/>
        <v>0.44997974888618875</v>
      </c>
    </row>
    <row r="455" spans="1:11" s="150" customFormat="1" ht="31.5" hidden="1" customHeight="1">
      <c r="A455" s="163"/>
      <c r="B455" s="180"/>
      <c r="C455" s="164" t="s">
        <v>1627</v>
      </c>
      <c r="D455" s="167" t="s">
        <v>493</v>
      </c>
      <c r="E455" s="151">
        <v>0.122</v>
      </c>
      <c r="F455" s="176">
        <v>18210</v>
      </c>
      <c r="G455" s="151">
        <f t="shared" si="27"/>
        <v>2222</v>
      </c>
      <c r="H455" s="152">
        <v>2715</v>
      </c>
      <c r="I455" s="152">
        <f t="shared" si="24"/>
        <v>4937</v>
      </c>
      <c r="J455" s="152">
        <f t="shared" si="26"/>
        <v>5332</v>
      </c>
      <c r="K455" s="177">
        <f t="shared" si="25"/>
        <v>0.45007089325501315</v>
      </c>
    </row>
    <row r="456" spans="1:11" s="150" customFormat="1" ht="31.5" hidden="1" customHeight="1">
      <c r="A456" s="163"/>
      <c r="B456" s="180"/>
      <c r="C456" s="164" t="s">
        <v>1628</v>
      </c>
      <c r="D456" s="167" t="s">
        <v>493</v>
      </c>
      <c r="E456" s="151">
        <v>0.122</v>
      </c>
      <c r="F456" s="176">
        <v>18210</v>
      </c>
      <c r="G456" s="151">
        <f t="shared" si="27"/>
        <v>2222</v>
      </c>
      <c r="H456" s="152">
        <v>2715</v>
      </c>
      <c r="I456" s="152">
        <f t="shared" si="24"/>
        <v>4937</v>
      </c>
      <c r="J456" s="152">
        <f t="shared" si="26"/>
        <v>5332</v>
      </c>
      <c r="K456" s="177">
        <f t="shared" si="25"/>
        <v>0.45007089325501315</v>
      </c>
    </row>
    <row r="457" spans="1:11" s="150" customFormat="1" ht="31.5" hidden="1" customHeight="1">
      <c r="A457" s="163"/>
      <c r="B457" s="180"/>
      <c r="C457" s="164" t="s">
        <v>1629</v>
      </c>
      <c r="D457" s="167" t="s">
        <v>493</v>
      </c>
      <c r="E457" s="151">
        <v>0.122</v>
      </c>
      <c r="F457" s="176">
        <v>18210</v>
      </c>
      <c r="G457" s="151">
        <f t="shared" si="27"/>
        <v>2222</v>
      </c>
      <c r="H457" s="152">
        <v>2714</v>
      </c>
      <c r="I457" s="152">
        <f t="shared" ref="I457:I520" si="28">ROUND(G457+H457,0)</f>
        <v>4936</v>
      </c>
      <c r="J457" s="152">
        <f t="shared" si="26"/>
        <v>5331</v>
      </c>
      <c r="K457" s="177">
        <f t="shared" ref="K457:K520" si="29">+G457/I457</f>
        <v>0.45016207455429497</v>
      </c>
    </row>
    <row r="458" spans="1:11" s="150" customFormat="1" ht="31.5" hidden="1" customHeight="1">
      <c r="A458" s="163"/>
      <c r="B458" s="180"/>
      <c r="C458" s="164" t="s">
        <v>1630</v>
      </c>
      <c r="D458" s="167" t="s">
        <v>493</v>
      </c>
      <c r="E458" s="151">
        <v>0.122</v>
      </c>
      <c r="F458" s="176">
        <v>18210</v>
      </c>
      <c r="G458" s="151">
        <f t="shared" si="27"/>
        <v>2222</v>
      </c>
      <c r="H458" s="152">
        <v>2714</v>
      </c>
      <c r="I458" s="152">
        <f t="shared" si="28"/>
        <v>4936</v>
      </c>
      <c r="J458" s="152">
        <f t="shared" ref="J458:J521" si="30">ROUND(I458+I458*8%,0)</f>
        <v>5331</v>
      </c>
      <c r="K458" s="177">
        <f t="shared" si="29"/>
        <v>0.45016207455429497</v>
      </c>
    </row>
    <row r="459" spans="1:11" s="150" customFormat="1" ht="31.5" hidden="1" customHeight="1">
      <c r="A459" s="163"/>
      <c r="B459" s="180"/>
      <c r="C459" s="164" t="s">
        <v>1631</v>
      </c>
      <c r="D459" s="167" t="s">
        <v>493</v>
      </c>
      <c r="E459" s="151">
        <v>0.122</v>
      </c>
      <c r="F459" s="176">
        <v>18210</v>
      </c>
      <c r="G459" s="151">
        <f t="shared" si="27"/>
        <v>2222</v>
      </c>
      <c r="H459" s="152">
        <v>2714</v>
      </c>
      <c r="I459" s="152">
        <f t="shared" si="28"/>
        <v>4936</v>
      </c>
      <c r="J459" s="152">
        <f t="shared" si="30"/>
        <v>5331</v>
      </c>
      <c r="K459" s="177">
        <f t="shared" si="29"/>
        <v>0.45016207455429497</v>
      </c>
    </row>
    <row r="460" spans="1:11" s="150" customFormat="1" ht="31.5" hidden="1" customHeight="1">
      <c r="A460" s="163"/>
      <c r="B460" s="180"/>
      <c r="C460" s="164" t="s">
        <v>1632</v>
      </c>
      <c r="D460" s="167" t="s">
        <v>493</v>
      </c>
      <c r="E460" s="151">
        <v>0.122</v>
      </c>
      <c r="F460" s="176">
        <v>18210</v>
      </c>
      <c r="G460" s="151">
        <f t="shared" ref="G460:G523" si="31">ROUND(E460*F460,0)</f>
        <v>2222</v>
      </c>
      <c r="H460" s="152">
        <v>2713</v>
      </c>
      <c r="I460" s="152">
        <f t="shared" si="28"/>
        <v>4935</v>
      </c>
      <c r="J460" s="152">
        <f t="shared" si="30"/>
        <v>5330</v>
      </c>
      <c r="K460" s="177">
        <f t="shared" si="29"/>
        <v>0.4502532928064843</v>
      </c>
    </row>
    <row r="461" spans="1:11" s="150" customFormat="1" ht="31.5" hidden="1" customHeight="1">
      <c r="A461" s="163"/>
      <c r="B461" s="180"/>
      <c r="C461" s="164" t="s">
        <v>1633</v>
      </c>
      <c r="D461" s="167" t="s">
        <v>493</v>
      </c>
      <c r="E461" s="151">
        <v>0.122</v>
      </c>
      <c r="F461" s="176">
        <v>18210</v>
      </c>
      <c r="G461" s="151">
        <f t="shared" si="31"/>
        <v>2222</v>
      </c>
      <c r="H461" s="152">
        <v>2713</v>
      </c>
      <c r="I461" s="152">
        <f t="shared" si="28"/>
        <v>4935</v>
      </c>
      <c r="J461" s="152">
        <f t="shared" si="30"/>
        <v>5330</v>
      </c>
      <c r="K461" s="177">
        <f t="shared" si="29"/>
        <v>0.4502532928064843</v>
      </c>
    </row>
    <row r="462" spans="1:11" s="150" customFormat="1" ht="31.5" customHeight="1">
      <c r="A462" s="163"/>
      <c r="B462" s="180" t="s">
        <v>1193</v>
      </c>
      <c r="C462" s="164" t="s">
        <v>1634</v>
      </c>
      <c r="D462" s="167" t="s">
        <v>493</v>
      </c>
      <c r="E462" s="151">
        <v>0.11700000000000001</v>
      </c>
      <c r="F462" s="176">
        <v>18210</v>
      </c>
      <c r="G462" s="151">
        <f t="shared" si="31"/>
        <v>2131</v>
      </c>
      <c r="H462" s="152">
        <v>2604</v>
      </c>
      <c r="I462" s="152">
        <f t="shared" si="28"/>
        <v>4735</v>
      </c>
      <c r="J462" s="152">
        <f t="shared" si="30"/>
        <v>5114</v>
      </c>
      <c r="K462" s="177">
        <f t="shared" si="29"/>
        <v>0.45005279831045408</v>
      </c>
    </row>
    <row r="463" spans="1:11" s="150" customFormat="1" ht="31.5" hidden="1" customHeight="1">
      <c r="A463" s="163"/>
      <c r="B463" s="180"/>
      <c r="C463" s="164" t="s">
        <v>1635</v>
      </c>
      <c r="D463" s="167" t="s">
        <v>493</v>
      </c>
      <c r="E463" s="151">
        <v>0.122</v>
      </c>
      <c r="F463" s="176">
        <v>18210</v>
      </c>
      <c r="G463" s="151">
        <f t="shared" si="31"/>
        <v>2222</v>
      </c>
      <c r="H463" s="152">
        <v>2711</v>
      </c>
      <c r="I463" s="152">
        <f t="shared" si="28"/>
        <v>4933</v>
      </c>
      <c r="J463" s="152">
        <f t="shared" si="30"/>
        <v>5328</v>
      </c>
      <c r="K463" s="177">
        <f t="shared" si="29"/>
        <v>0.45043584025947697</v>
      </c>
    </row>
    <row r="464" spans="1:11" s="150" customFormat="1" ht="31.5" hidden="1" customHeight="1">
      <c r="A464" s="163"/>
      <c r="B464" s="180"/>
      <c r="C464" s="164" t="s">
        <v>1636</v>
      </c>
      <c r="D464" s="167" t="s">
        <v>493</v>
      </c>
      <c r="E464" s="151">
        <v>0.122</v>
      </c>
      <c r="F464" s="176">
        <v>18210</v>
      </c>
      <c r="G464" s="151">
        <f t="shared" si="31"/>
        <v>2222</v>
      </c>
      <c r="H464" s="152">
        <v>2711</v>
      </c>
      <c r="I464" s="152">
        <f t="shared" si="28"/>
        <v>4933</v>
      </c>
      <c r="J464" s="152">
        <f t="shared" si="30"/>
        <v>5328</v>
      </c>
      <c r="K464" s="177">
        <f t="shared" si="29"/>
        <v>0.45043584025947697</v>
      </c>
    </row>
    <row r="465" spans="1:11" s="150" customFormat="1" ht="31.5" hidden="1" customHeight="1">
      <c r="A465" s="163"/>
      <c r="B465" s="180"/>
      <c r="C465" s="164" t="s">
        <v>1637</v>
      </c>
      <c r="D465" s="167" t="s">
        <v>493</v>
      </c>
      <c r="E465" s="151">
        <v>0.122</v>
      </c>
      <c r="F465" s="176">
        <v>18210</v>
      </c>
      <c r="G465" s="151">
        <f t="shared" si="31"/>
        <v>2222</v>
      </c>
      <c r="H465" s="152">
        <v>2710</v>
      </c>
      <c r="I465" s="152">
        <f t="shared" si="28"/>
        <v>4932</v>
      </c>
      <c r="J465" s="152">
        <f t="shared" si="30"/>
        <v>5327</v>
      </c>
      <c r="K465" s="177">
        <f t="shared" si="29"/>
        <v>0.45052716950527172</v>
      </c>
    </row>
    <row r="466" spans="1:11" s="150" customFormat="1" ht="31.5" hidden="1" customHeight="1">
      <c r="A466" s="163"/>
      <c r="B466" s="180"/>
      <c r="C466" s="164" t="s">
        <v>1638</v>
      </c>
      <c r="D466" s="167" t="s">
        <v>493</v>
      </c>
      <c r="E466" s="151">
        <v>0.122</v>
      </c>
      <c r="F466" s="176">
        <v>18210</v>
      </c>
      <c r="G466" s="151">
        <f t="shared" si="31"/>
        <v>2222</v>
      </c>
      <c r="H466" s="152">
        <v>2710</v>
      </c>
      <c r="I466" s="152">
        <f t="shared" si="28"/>
        <v>4932</v>
      </c>
      <c r="J466" s="152">
        <f t="shared" si="30"/>
        <v>5327</v>
      </c>
      <c r="K466" s="177">
        <f t="shared" si="29"/>
        <v>0.45052716950527172</v>
      </c>
    </row>
    <row r="467" spans="1:11" s="150" customFormat="1" ht="31.5" hidden="1" customHeight="1">
      <c r="A467" s="163"/>
      <c r="B467" s="180"/>
      <c r="C467" s="164" t="s">
        <v>1639</v>
      </c>
      <c r="D467" s="167" t="s">
        <v>493</v>
      </c>
      <c r="E467" s="151">
        <v>0.122</v>
      </c>
      <c r="F467" s="176">
        <v>18210</v>
      </c>
      <c r="G467" s="151">
        <f t="shared" si="31"/>
        <v>2222</v>
      </c>
      <c r="H467" s="152">
        <v>2709</v>
      </c>
      <c r="I467" s="152">
        <f t="shared" si="28"/>
        <v>4931</v>
      </c>
      <c r="J467" s="152">
        <f t="shared" si="30"/>
        <v>5325</v>
      </c>
      <c r="K467" s="177">
        <f t="shared" si="29"/>
        <v>0.45061853579395661</v>
      </c>
    </row>
    <row r="468" spans="1:11" s="150" customFormat="1" ht="31.5" hidden="1" customHeight="1">
      <c r="A468" s="163"/>
      <c r="B468" s="180"/>
      <c r="C468" s="164" t="s">
        <v>1640</v>
      </c>
      <c r="D468" s="167" t="s">
        <v>493</v>
      </c>
      <c r="E468" s="151">
        <v>0.122</v>
      </c>
      <c r="F468" s="176">
        <v>18210</v>
      </c>
      <c r="G468" s="151">
        <f t="shared" si="31"/>
        <v>2222</v>
      </c>
      <c r="H468" s="152">
        <v>2709</v>
      </c>
      <c r="I468" s="152">
        <f t="shared" si="28"/>
        <v>4931</v>
      </c>
      <c r="J468" s="152">
        <f t="shared" si="30"/>
        <v>5325</v>
      </c>
      <c r="K468" s="177">
        <f t="shared" si="29"/>
        <v>0.45061853579395661</v>
      </c>
    </row>
    <row r="469" spans="1:11" s="150" customFormat="1" ht="31.5" hidden="1" customHeight="1">
      <c r="A469" s="163"/>
      <c r="B469" s="180"/>
      <c r="C469" s="164" t="s">
        <v>1641</v>
      </c>
      <c r="D469" s="167" t="s">
        <v>493</v>
      </c>
      <c r="E469" s="151">
        <v>0.122</v>
      </c>
      <c r="F469" s="176">
        <v>18210</v>
      </c>
      <c r="G469" s="151">
        <f t="shared" si="31"/>
        <v>2222</v>
      </c>
      <c r="H469" s="152">
        <v>2709</v>
      </c>
      <c r="I469" s="152">
        <f t="shared" si="28"/>
        <v>4931</v>
      </c>
      <c r="J469" s="152">
        <f t="shared" si="30"/>
        <v>5325</v>
      </c>
      <c r="K469" s="177">
        <f t="shared" si="29"/>
        <v>0.45061853579395661</v>
      </c>
    </row>
    <row r="470" spans="1:11" s="150" customFormat="1" ht="31.5" hidden="1" customHeight="1">
      <c r="A470" s="163"/>
      <c r="B470" s="180"/>
      <c r="C470" s="164" t="s">
        <v>1642</v>
      </c>
      <c r="D470" s="167" t="s">
        <v>493</v>
      </c>
      <c r="E470" s="151">
        <v>0.122</v>
      </c>
      <c r="F470" s="176">
        <v>18210</v>
      </c>
      <c r="G470" s="151">
        <f t="shared" si="31"/>
        <v>2222</v>
      </c>
      <c r="H470" s="152">
        <v>2708</v>
      </c>
      <c r="I470" s="152">
        <f t="shared" si="28"/>
        <v>4930</v>
      </c>
      <c r="J470" s="152">
        <f t="shared" si="30"/>
        <v>5324</v>
      </c>
      <c r="K470" s="177">
        <f t="shared" si="29"/>
        <v>0.450709939148073</v>
      </c>
    </row>
    <row r="471" spans="1:11" s="150" customFormat="1" ht="31.5" hidden="1" customHeight="1">
      <c r="A471" s="163"/>
      <c r="B471" s="180"/>
      <c r="C471" s="164" t="s">
        <v>1643</v>
      </c>
      <c r="D471" s="167" t="s">
        <v>493</v>
      </c>
      <c r="E471" s="151">
        <v>0.122</v>
      </c>
      <c r="F471" s="176">
        <v>18210</v>
      </c>
      <c r="G471" s="151">
        <f t="shared" si="31"/>
        <v>2222</v>
      </c>
      <c r="H471" s="152">
        <v>2708</v>
      </c>
      <c r="I471" s="152">
        <f t="shared" si="28"/>
        <v>4930</v>
      </c>
      <c r="J471" s="152">
        <f t="shared" si="30"/>
        <v>5324</v>
      </c>
      <c r="K471" s="177">
        <f t="shared" si="29"/>
        <v>0.450709939148073</v>
      </c>
    </row>
    <row r="472" spans="1:11" s="150" customFormat="1" ht="31.5" hidden="1" customHeight="1">
      <c r="A472" s="163"/>
      <c r="B472" s="180"/>
      <c r="C472" s="164" t="s">
        <v>1644</v>
      </c>
      <c r="D472" s="167" t="s">
        <v>493</v>
      </c>
      <c r="E472" s="151">
        <v>0.122</v>
      </c>
      <c r="F472" s="176">
        <v>18210</v>
      </c>
      <c r="G472" s="151">
        <f t="shared" si="31"/>
        <v>2222</v>
      </c>
      <c r="H472" s="152">
        <v>2707</v>
      </c>
      <c r="I472" s="152">
        <f t="shared" si="28"/>
        <v>4929</v>
      </c>
      <c r="J472" s="152">
        <f t="shared" si="30"/>
        <v>5323</v>
      </c>
      <c r="K472" s="177">
        <f t="shared" si="29"/>
        <v>0.45080137959018057</v>
      </c>
    </row>
    <row r="473" spans="1:11" ht="31.5" hidden="1" customHeight="1">
      <c r="A473" s="159" t="s">
        <v>5</v>
      </c>
      <c r="B473" s="174">
        <v>115147</v>
      </c>
      <c r="C473" s="160" t="s">
        <v>1645</v>
      </c>
      <c r="D473" s="167" t="s">
        <v>493</v>
      </c>
      <c r="E473" s="151">
        <v>0.122</v>
      </c>
      <c r="F473" s="176">
        <v>18210</v>
      </c>
      <c r="G473" s="151">
        <f t="shared" si="31"/>
        <v>2222</v>
      </c>
      <c r="H473" s="152">
        <v>2707</v>
      </c>
      <c r="I473" s="152">
        <f t="shared" si="28"/>
        <v>4929</v>
      </c>
      <c r="J473" s="152">
        <f t="shared" si="30"/>
        <v>5323</v>
      </c>
      <c r="K473" s="177">
        <f t="shared" si="29"/>
        <v>0.45080137959018057</v>
      </c>
    </row>
    <row r="474" spans="1:11" s="150" customFormat="1" ht="31.5" hidden="1" customHeight="1">
      <c r="A474" s="163"/>
      <c r="B474" s="180"/>
      <c r="C474" s="164" t="s">
        <v>1646</v>
      </c>
      <c r="D474" s="167" t="s">
        <v>493</v>
      </c>
      <c r="E474" s="151">
        <v>0.122</v>
      </c>
      <c r="F474" s="176">
        <v>18210</v>
      </c>
      <c r="G474" s="151">
        <f t="shared" si="31"/>
        <v>2222</v>
      </c>
      <c r="H474" s="152">
        <v>2706</v>
      </c>
      <c r="I474" s="152">
        <f t="shared" si="28"/>
        <v>4928</v>
      </c>
      <c r="J474" s="152">
        <f t="shared" si="30"/>
        <v>5322</v>
      </c>
      <c r="K474" s="177">
        <f t="shared" si="29"/>
        <v>0.45089285714285715</v>
      </c>
    </row>
    <row r="475" spans="1:11" s="150" customFormat="1" ht="31.5" hidden="1" customHeight="1">
      <c r="A475" s="163"/>
      <c r="B475" s="180"/>
      <c r="C475" s="164" t="s">
        <v>1647</v>
      </c>
      <c r="D475" s="167" t="s">
        <v>493</v>
      </c>
      <c r="E475" s="151">
        <v>0.122</v>
      </c>
      <c r="F475" s="176">
        <v>18210</v>
      </c>
      <c r="G475" s="151">
        <f t="shared" si="31"/>
        <v>2222</v>
      </c>
      <c r="H475" s="152">
        <v>2705</v>
      </c>
      <c r="I475" s="152">
        <f t="shared" si="28"/>
        <v>4927</v>
      </c>
      <c r="J475" s="152">
        <f t="shared" si="30"/>
        <v>5321</v>
      </c>
      <c r="K475" s="177">
        <f t="shared" si="29"/>
        <v>0.45098437182869899</v>
      </c>
    </row>
    <row r="476" spans="1:11" s="150" customFormat="1" ht="31.5" hidden="1" customHeight="1">
      <c r="A476" s="163"/>
      <c r="B476" s="180"/>
      <c r="C476" s="164" t="s">
        <v>1648</v>
      </c>
      <c r="D476" s="167" t="s">
        <v>493</v>
      </c>
      <c r="E476" s="151">
        <v>0.122</v>
      </c>
      <c r="F476" s="176">
        <v>18210</v>
      </c>
      <c r="G476" s="151">
        <f t="shared" si="31"/>
        <v>2222</v>
      </c>
      <c r="H476" s="152">
        <v>2705</v>
      </c>
      <c r="I476" s="152">
        <f t="shared" si="28"/>
        <v>4927</v>
      </c>
      <c r="J476" s="152">
        <f t="shared" si="30"/>
        <v>5321</v>
      </c>
      <c r="K476" s="177">
        <f t="shared" si="29"/>
        <v>0.45098437182869899</v>
      </c>
    </row>
    <row r="477" spans="1:11" s="150" customFormat="1" ht="31.5" hidden="1" customHeight="1">
      <c r="A477" s="163"/>
      <c r="B477" s="180"/>
      <c r="C477" s="164" t="s">
        <v>1649</v>
      </c>
      <c r="D477" s="167" t="s">
        <v>493</v>
      </c>
      <c r="E477" s="151">
        <v>0.122</v>
      </c>
      <c r="F477" s="176">
        <v>18210</v>
      </c>
      <c r="G477" s="151">
        <f t="shared" si="31"/>
        <v>2222</v>
      </c>
      <c r="H477" s="152">
        <v>2704</v>
      </c>
      <c r="I477" s="152">
        <f t="shared" si="28"/>
        <v>4926</v>
      </c>
      <c r="J477" s="152">
        <f t="shared" si="30"/>
        <v>5320</v>
      </c>
      <c r="K477" s="177">
        <f t="shared" si="29"/>
        <v>0.45107592367032073</v>
      </c>
    </row>
    <row r="478" spans="1:11" s="150" customFormat="1" ht="31.5" hidden="1" customHeight="1">
      <c r="A478" s="163"/>
      <c r="B478" s="180"/>
      <c r="C478" s="164" t="s">
        <v>1650</v>
      </c>
      <c r="D478" s="167" t="s">
        <v>493</v>
      </c>
      <c r="E478" s="151">
        <v>0.121</v>
      </c>
      <c r="F478" s="176">
        <v>18210</v>
      </c>
      <c r="G478" s="151">
        <f t="shared" si="31"/>
        <v>2203</v>
      </c>
      <c r="H478" s="152">
        <v>2704</v>
      </c>
      <c r="I478" s="152">
        <f t="shared" si="28"/>
        <v>4907</v>
      </c>
      <c r="J478" s="152">
        <f t="shared" si="30"/>
        <v>5300</v>
      </c>
      <c r="K478" s="177">
        <f t="shared" si="29"/>
        <v>0.44895047890768291</v>
      </c>
    </row>
    <row r="479" spans="1:11" s="150" customFormat="1" ht="31.5" hidden="1" customHeight="1">
      <c r="A479" s="163"/>
      <c r="B479" s="180"/>
      <c r="C479" s="164" t="s">
        <v>1651</v>
      </c>
      <c r="D479" s="167" t="s">
        <v>493</v>
      </c>
      <c r="E479" s="151">
        <v>0.121</v>
      </c>
      <c r="F479" s="176">
        <v>18210</v>
      </c>
      <c r="G479" s="151">
        <f t="shared" si="31"/>
        <v>2203</v>
      </c>
      <c r="H479" s="152">
        <v>2703</v>
      </c>
      <c r="I479" s="152">
        <f t="shared" si="28"/>
        <v>4906</v>
      </c>
      <c r="J479" s="152">
        <f t="shared" si="30"/>
        <v>5298</v>
      </c>
      <c r="K479" s="177">
        <f t="shared" si="29"/>
        <v>0.44904198940073381</v>
      </c>
    </row>
    <row r="480" spans="1:11" s="150" customFormat="1" ht="31.5" hidden="1" customHeight="1">
      <c r="A480" s="163"/>
      <c r="B480" s="180"/>
      <c r="C480" s="164" t="s">
        <v>1652</v>
      </c>
      <c r="D480" s="167" t="s">
        <v>493</v>
      </c>
      <c r="E480" s="151">
        <v>0.121</v>
      </c>
      <c r="F480" s="176">
        <v>18210</v>
      </c>
      <c r="G480" s="151">
        <f t="shared" si="31"/>
        <v>2203</v>
      </c>
      <c r="H480" s="152">
        <v>2702</v>
      </c>
      <c r="I480" s="152">
        <f t="shared" si="28"/>
        <v>4905</v>
      </c>
      <c r="J480" s="152">
        <f t="shared" si="30"/>
        <v>5297</v>
      </c>
      <c r="K480" s="177">
        <f t="shared" si="29"/>
        <v>0.44913353720693172</v>
      </c>
    </row>
    <row r="481" spans="1:11" s="150" customFormat="1" ht="31.5" hidden="1" customHeight="1">
      <c r="A481" s="163"/>
      <c r="B481" s="180"/>
      <c r="C481" s="164" t="s">
        <v>1653</v>
      </c>
      <c r="D481" s="167" t="s">
        <v>493</v>
      </c>
      <c r="E481" s="151">
        <v>0.121</v>
      </c>
      <c r="F481" s="176">
        <v>18210</v>
      </c>
      <c r="G481" s="151">
        <f t="shared" si="31"/>
        <v>2203</v>
      </c>
      <c r="H481" s="152">
        <v>2702</v>
      </c>
      <c r="I481" s="152">
        <f t="shared" si="28"/>
        <v>4905</v>
      </c>
      <c r="J481" s="152">
        <f t="shared" si="30"/>
        <v>5297</v>
      </c>
      <c r="K481" s="177">
        <f t="shared" si="29"/>
        <v>0.44913353720693172</v>
      </c>
    </row>
    <row r="482" spans="1:11" s="150" customFormat="1" ht="31.5" hidden="1" customHeight="1">
      <c r="A482" s="163"/>
      <c r="B482" s="180"/>
      <c r="C482" s="164" t="s">
        <v>1654</v>
      </c>
      <c r="D482" s="167" t="s">
        <v>493</v>
      </c>
      <c r="E482" s="151">
        <v>0.121</v>
      </c>
      <c r="F482" s="176">
        <v>18210</v>
      </c>
      <c r="G482" s="151">
        <f t="shared" si="31"/>
        <v>2203</v>
      </c>
      <c r="H482" s="152">
        <v>2701</v>
      </c>
      <c r="I482" s="152">
        <f t="shared" si="28"/>
        <v>4904</v>
      </c>
      <c r="J482" s="152">
        <f t="shared" si="30"/>
        <v>5296</v>
      </c>
      <c r="K482" s="177">
        <f t="shared" si="29"/>
        <v>0.44922512234910278</v>
      </c>
    </row>
    <row r="483" spans="1:11" s="150" customFormat="1" ht="31.5" hidden="1" customHeight="1">
      <c r="A483" s="163"/>
      <c r="B483" s="180"/>
      <c r="C483" s="164" t="s">
        <v>1655</v>
      </c>
      <c r="D483" s="167" t="s">
        <v>493</v>
      </c>
      <c r="E483" s="151">
        <v>0.121</v>
      </c>
      <c r="F483" s="176">
        <v>18210</v>
      </c>
      <c r="G483" s="151">
        <f t="shared" si="31"/>
        <v>2203</v>
      </c>
      <c r="H483" s="152">
        <v>2700</v>
      </c>
      <c r="I483" s="152">
        <f t="shared" si="28"/>
        <v>4903</v>
      </c>
      <c r="J483" s="152">
        <f t="shared" si="30"/>
        <v>5295</v>
      </c>
      <c r="K483" s="177">
        <f t="shared" si="29"/>
        <v>0.44931674485009176</v>
      </c>
    </row>
    <row r="484" spans="1:11" s="150" customFormat="1" ht="31.5" hidden="1" customHeight="1">
      <c r="A484" s="163"/>
      <c r="B484" s="180"/>
      <c r="C484" s="164" t="s">
        <v>1656</v>
      </c>
      <c r="D484" s="167" t="s">
        <v>493</v>
      </c>
      <c r="E484" s="151">
        <v>0.121</v>
      </c>
      <c r="F484" s="176">
        <v>18210</v>
      </c>
      <c r="G484" s="151">
        <f t="shared" si="31"/>
        <v>2203</v>
      </c>
      <c r="H484" s="152">
        <v>2700</v>
      </c>
      <c r="I484" s="152">
        <f t="shared" si="28"/>
        <v>4903</v>
      </c>
      <c r="J484" s="152">
        <f t="shared" si="30"/>
        <v>5295</v>
      </c>
      <c r="K484" s="177">
        <f t="shared" si="29"/>
        <v>0.44931674485009176</v>
      </c>
    </row>
    <row r="485" spans="1:11" s="150" customFormat="1" ht="31.5" hidden="1" customHeight="1">
      <c r="A485" s="163"/>
      <c r="B485" s="180"/>
      <c r="C485" s="164" t="s">
        <v>1657</v>
      </c>
      <c r="D485" s="167" t="s">
        <v>493</v>
      </c>
      <c r="E485" s="151">
        <v>0.121</v>
      </c>
      <c r="F485" s="176">
        <v>18210</v>
      </c>
      <c r="G485" s="151">
        <f t="shared" si="31"/>
        <v>2203</v>
      </c>
      <c r="H485" s="152">
        <v>2699</v>
      </c>
      <c r="I485" s="152">
        <f t="shared" si="28"/>
        <v>4902</v>
      </c>
      <c r="J485" s="152">
        <f t="shared" si="30"/>
        <v>5294</v>
      </c>
      <c r="K485" s="177">
        <f t="shared" si="29"/>
        <v>0.44940840473276211</v>
      </c>
    </row>
    <row r="486" spans="1:11" s="150" customFormat="1" ht="31.5" hidden="1" customHeight="1">
      <c r="A486" s="163"/>
      <c r="B486" s="180"/>
      <c r="C486" s="164" t="s">
        <v>1658</v>
      </c>
      <c r="D486" s="167" t="s">
        <v>493</v>
      </c>
      <c r="E486" s="151">
        <v>0.121</v>
      </c>
      <c r="F486" s="176">
        <v>18210</v>
      </c>
      <c r="G486" s="151">
        <f t="shared" si="31"/>
        <v>2203</v>
      </c>
      <c r="H486" s="152">
        <v>2699</v>
      </c>
      <c r="I486" s="152">
        <f t="shared" si="28"/>
        <v>4902</v>
      </c>
      <c r="J486" s="152">
        <f t="shared" si="30"/>
        <v>5294</v>
      </c>
      <c r="K486" s="177">
        <f t="shared" si="29"/>
        <v>0.44940840473276211</v>
      </c>
    </row>
    <row r="487" spans="1:11" s="150" customFormat="1" ht="31.5" hidden="1" customHeight="1">
      <c r="A487" s="163"/>
      <c r="B487" s="184"/>
      <c r="C487" s="164" t="s">
        <v>1659</v>
      </c>
      <c r="D487" s="167" t="s">
        <v>493</v>
      </c>
      <c r="E487" s="151">
        <v>0.121</v>
      </c>
      <c r="F487" s="176">
        <v>18210</v>
      </c>
      <c r="G487" s="151">
        <f t="shared" si="31"/>
        <v>2203</v>
      </c>
      <c r="H487" s="152">
        <v>2698</v>
      </c>
      <c r="I487" s="152">
        <f t="shared" si="28"/>
        <v>4901</v>
      </c>
      <c r="J487" s="152">
        <f t="shared" si="30"/>
        <v>5293</v>
      </c>
      <c r="K487" s="177">
        <f t="shared" si="29"/>
        <v>0.44950010201999591</v>
      </c>
    </row>
    <row r="488" spans="1:11" s="150" customFormat="1" ht="31.5" hidden="1" customHeight="1">
      <c r="A488" s="163"/>
      <c r="B488" s="180"/>
      <c r="C488" s="164" t="s">
        <v>1660</v>
      </c>
      <c r="D488" s="167" t="s">
        <v>493</v>
      </c>
      <c r="E488" s="151">
        <v>0.121</v>
      </c>
      <c r="F488" s="176">
        <v>18210</v>
      </c>
      <c r="G488" s="151">
        <f t="shared" si="31"/>
        <v>2203</v>
      </c>
      <c r="H488" s="152">
        <v>2698</v>
      </c>
      <c r="I488" s="152">
        <f t="shared" si="28"/>
        <v>4901</v>
      </c>
      <c r="J488" s="152">
        <f t="shared" si="30"/>
        <v>5293</v>
      </c>
      <c r="K488" s="177">
        <f t="shared" si="29"/>
        <v>0.44950010201999591</v>
      </c>
    </row>
    <row r="489" spans="1:11" s="150" customFormat="1" ht="31.5" hidden="1" customHeight="1">
      <c r="A489" s="163"/>
      <c r="B489" s="180"/>
      <c r="C489" s="164" t="s">
        <v>1661</v>
      </c>
      <c r="D489" s="167" t="s">
        <v>493</v>
      </c>
      <c r="E489" s="151">
        <v>0.121</v>
      </c>
      <c r="F489" s="176">
        <v>18210</v>
      </c>
      <c r="G489" s="151">
        <f t="shared" si="31"/>
        <v>2203</v>
      </c>
      <c r="H489" s="152">
        <v>2697</v>
      </c>
      <c r="I489" s="152">
        <f t="shared" si="28"/>
        <v>4900</v>
      </c>
      <c r="J489" s="152">
        <f t="shared" si="30"/>
        <v>5292</v>
      </c>
      <c r="K489" s="177">
        <f t="shared" si="29"/>
        <v>0.44959183673469388</v>
      </c>
    </row>
    <row r="490" spans="1:11" s="150" customFormat="1" ht="31.5" hidden="1" customHeight="1">
      <c r="A490" s="163"/>
      <c r="B490" s="180"/>
      <c r="C490" s="164" t="s">
        <v>1662</v>
      </c>
      <c r="D490" s="167" t="s">
        <v>493</v>
      </c>
      <c r="E490" s="151">
        <v>0.121</v>
      </c>
      <c r="F490" s="176">
        <v>18210</v>
      </c>
      <c r="G490" s="151">
        <f t="shared" si="31"/>
        <v>2203</v>
      </c>
      <c r="H490" s="152">
        <v>2696</v>
      </c>
      <c r="I490" s="152">
        <f t="shared" si="28"/>
        <v>4899</v>
      </c>
      <c r="J490" s="152">
        <f t="shared" si="30"/>
        <v>5291</v>
      </c>
      <c r="K490" s="177">
        <f t="shared" si="29"/>
        <v>0.44968360889977549</v>
      </c>
    </row>
    <row r="491" spans="1:11" s="150" customFormat="1" ht="31.5" hidden="1" customHeight="1">
      <c r="A491" s="163"/>
      <c r="B491" s="180"/>
      <c r="C491" s="164" t="s">
        <v>1663</v>
      </c>
      <c r="D491" s="167" t="s">
        <v>493</v>
      </c>
      <c r="E491" s="151">
        <v>0.121</v>
      </c>
      <c r="F491" s="176">
        <v>18210</v>
      </c>
      <c r="G491" s="151">
        <f t="shared" si="31"/>
        <v>2203</v>
      </c>
      <c r="H491" s="152">
        <v>2696</v>
      </c>
      <c r="I491" s="152">
        <f t="shared" si="28"/>
        <v>4899</v>
      </c>
      <c r="J491" s="152">
        <f t="shared" si="30"/>
        <v>5291</v>
      </c>
      <c r="K491" s="177">
        <f t="shared" si="29"/>
        <v>0.44968360889977549</v>
      </c>
    </row>
    <row r="492" spans="1:11" s="150" customFormat="1" ht="31.5" hidden="1" customHeight="1">
      <c r="A492" s="163"/>
      <c r="B492" s="180"/>
      <c r="C492" s="164" t="s">
        <v>1664</v>
      </c>
      <c r="D492" s="167" t="s">
        <v>493</v>
      </c>
      <c r="E492" s="151">
        <v>0.121</v>
      </c>
      <c r="F492" s="176">
        <v>18210</v>
      </c>
      <c r="G492" s="151">
        <f t="shared" si="31"/>
        <v>2203</v>
      </c>
      <c r="H492" s="152">
        <v>2695</v>
      </c>
      <c r="I492" s="152">
        <f t="shared" si="28"/>
        <v>4898</v>
      </c>
      <c r="J492" s="152">
        <f t="shared" si="30"/>
        <v>5290</v>
      </c>
      <c r="K492" s="177">
        <f t="shared" si="29"/>
        <v>0.44977541853817887</v>
      </c>
    </row>
    <row r="493" spans="1:11" ht="31.5" customHeight="1">
      <c r="A493" s="167" t="s">
        <v>5</v>
      </c>
      <c r="B493" s="174">
        <v>115148</v>
      </c>
      <c r="C493" s="160" t="s">
        <v>1665</v>
      </c>
      <c r="D493" s="167" t="s">
        <v>493</v>
      </c>
      <c r="E493" s="151">
        <v>0.11600000000000001</v>
      </c>
      <c r="F493" s="176">
        <v>18210</v>
      </c>
      <c r="G493" s="151">
        <f t="shared" si="31"/>
        <v>2112</v>
      </c>
      <c r="H493" s="152">
        <v>2589</v>
      </c>
      <c r="I493" s="152">
        <f t="shared" si="28"/>
        <v>4701</v>
      </c>
      <c r="J493" s="152">
        <f t="shared" si="30"/>
        <v>5077</v>
      </c>
      <c r="K493" s="177">
        <f t="shared" si="29"/>
        <v>0.44926611359285257</v>
      </c>
    </row>
    <row r="494" spans="1:11" s="150" customFormat="1" ht="31.5" hidden="1" customHeight="1">
      <c r="A494" s="163"/>
      <c r="B494" s="180"/>
      <c r="C494" s="164" t="s">
        <v>1666</v>
      </c>
      <c r="D494" s="167" t="s">
        <v>493</v>
      </c>
      <c r="E494" s="151">
        <v>0.11600000000000001</v>
      </c>
      <c r="F494" s="176">
        <v>18210</v>
      </c>
      <c r="G494" s="151">
        <f t="shared" si="31"/>
        <v>2112</v>
      </c>
      <c r="H494" s="152">
        <v>2587</v>
      </c>
      <c r="I494" s="152">
        <f t="shared" si="28"/>
        <v>4699</v>
      </c>
      <c r="J494" s="152">
        <f t="shared" si="30"/>
        <v>5075</v>
      </c>
      <c r="K494" s="177">
        <f t="shared" si="29"/>
        <v>0.44945733134709515</v>
      </c>
    </row>
    <row r="495" spans="1:11" s="150" customFormat="1" ht="31.5" hidden="1" customHeight="1">
      <c r="A495" s="163"/>
      <c r="B495" s="180"/>
      <c r="C495" s="164" t="s">
        <v>1667</v>
      </c>
      <c r="D495" s="167" t="s">
        <v>493</v>
      </c>
      <c r="E495" s="151">
        <v>0.11600000000000001</v>
      </c>
      <c r="F495" s="176">
        <v>18210</v>
      </c>
      <c r="G495" s="151">
        <f t="shared" si="31"/>
        <v>2112</v>
      </c>
      <c r="H495" s="152">
        <v>2584</v>
      </c>
      <c r="I495" s="152">
        <f t="shared" si="28"/>
        <v>4696</v>
      </c>
      <c r="J495" s="152">
        <f t="shared" si="30"/>
        <v>5072</v>
      </c>
      <c r="K495" s="177">
        <f t="shared" si="29"/>
        <v>0.44974446337308349</v>
      </c>
    </row>
    <row r="496" spans="1:11" s="150" customFormat="1" ht="31.5" hidden="1" customHeight="1">
      <c r="A496" s="163"/>
      <c r="B496" s="180"/>
      <c r="C496" s="164" t="s">
        <v>1668</v>
      </c>
      <c r="D496" s="167" t="s">
        <v>493</v>
      </c>
      <c r="E496" s="151">
        <v>0.11600000000000001</v>
      </c>
      <c r="F496" s="176">
        <v>18210</v>
      </c>
      <c r="G496" s="151">
        <f t="shared" si="31"/>
        <v>2112</v>
      </c>
      <c r="H496" s="152">
        <v>2583</v>
      </c>
      <c r="I496" s="152">
        <f t="shared" si="28"/>
        <v>4695</v>
      </c>
      <c r="J496" s="152">
        <f t="shared" si="30"/>
        <v>5071</v>
      </c>
      <c r="K496" s="177">
        <f t="shared" si="29"/>
        <v>0.44984025559105434</v>
      </c>
    </row>
    <row r="497" spans="1:11" s="150" customFormat="1" ht="31.5" hidden="1" customHeight="1">
      <c r="A497" s="163"/>
      <c r="B497" s="180"/>
      <c r="C497" s="164" t="s">
        <v>1669</v>
      </c>
      <c r="D497" s="167" t="s">
        <v>493</v>
      </c>
      <c r="E497" s="151">
        <v>0.11600000000000001</v>
      </c>
      <c r="F497" s="176">
        <v>18210</v>
      </c>
      <c r="G497" s="151">
        <f t="shared" si="31"/>
        <v>2112</v>
      </c>
      <c r="H497" s="152">
        <v>2583</v>
      </c>
      <c r="I497" s="152">
        <f t="shared" si="28"/>
        <v>4695</v>
      </c>
      <c r="J497" s="152">
        <f t="shared" si="30"/>
        <v>5071</v>
      </c>
      <c r="K497" s="177">
        <f t="shared" si="29"/>
        <v>0.44984025559105434</v>
      </c>
    </row>
    <row r="498" spans="1:11" ht="31.5" customHeight="1">
      <c r="A498" s="159"/>
      <c r="B498" s="174" t="s">
        <v>1193</v>
      </c>
      <c r="C498" s="160" t="s">
        <v>1670</v>
      </c>
      <c r="D498" s="167" t="s">
        <v>493</v>
      </c>
      <c r="E498" s="151">
        <v>0.11600000000000001</v>
      </c>
      <c r="F498" s="176">
        <v>18210</v>
      </c>
      <c r="G498" s="151">
        <f t="shared" si="31"/>
        <v>2112</v>
      </c>
      <c r="H498" s="152">
        <v>2583</v>
      </c>
      <c r="I498" s="152">
        <f t="shared" si="28"/>
        <v>4695</v>
      </c>
      <c r="J498" s="152">
        <f t="shared" si="30"/>
        <v>5071</v>
      </c>
      <c r="K498" s="177">
        <f t="shared" si="29"/>
        <v>0.44984025559105434</v>
      </c>
    </row>
    <row r="499" spans="1:11" s="150" customFormat="1" ht="31.5" hidden="1" customHeight="1">
      <c r="A499" s="163"/>
      <c r="B499" s="180"/>
      <c r="C499" s="164" t="s">
        <v>1671</v>
      </c>
      <c r="D499" s="167" t="s">
        <v>493</v>
      </c>
      <c r="E499" s="151">
        <v>0.11600000000000001</v>
      </c>
      <c r="F499" s="176">
        <v>18210</v>
      </c>
      <c r="G499" s="151">
        <f t="shared" si="31"/>
        <v>2112</v>
      </c>
      <c r="H499" s="152">
        <v>2583</v>
      </c>
      <c r="I499" s="152">
        <f t="shared" si="28"/>
        <v>4695</v>
      </c>
      <c r="J499" s="152">
        <f t="shared" si="30"/>
        <v>5071</v>
      </c>
      <c r="K499" s="177">
        <f t="shared" si="29"/>
        <v>0.44984025559105434</v>
      </c>
    </row>
    <row r="500" spans="1:11" s="150" customFormat="1" ht="31.5" hidden="1" customHeight="1">
      <c r="A500" s="163"/>
      <c r="B500" s="180"/>
      <c r="C500" s="164" t="s">
        <v>1672</v>
      </c>
      <c r="D500" s="167" t="s">
        <v>493</v>
      </c>
      <c r="E500" s="151">
        <v>0.11600000000000001</v>
      </c>
      <c r="F500" s="176">
        <v>18210</v>
      </c>
      <c r="G500" s="151">
        <f t="shared" si="31"/>
        <v>2112</v>
      </c>
      <c r="H500" s="152">
        <v>2582</v>
      </c>
      <c r="I500" s="152">
        <f t="shared" si="28"/>
        <v>4694</v>
      </c>
      <c r="J500" s="152">
        <f t="shared" si="30"/>
        <v>5070</v>
      </c>
      <c r="K500" s="177">
        <f t="shared" si="29"/>
        <v>0.44993608862377504</v>
      </c>
    </row>
    <row r="501" spans="1:11" s="150" customFormat="1" ht="31.5" hidden="1" customHeight="1">
      <c r="A501" s="163"/>
      <c r="B501" s="180"/>
      <c r="C501" s="164" t="s">
        <v>1673</v>
      </c>
      <c r="D501" s="167" t="s">
        <v>493</v>
      </c>
      <c r="E501" s="151">
        <v>0.11600000000000001</v>
      </c>
      <c r="F501" s="176">
        <v>18210</v>
      </c>
      <c r="G501" s="151">
        <f t="shared" si="31"/>
        <v>2112</v>
      </c>
      <c r="H501" s="152">
        <v>2582</v>
      </c>
      <c r="I501" s="152">
        <f t="shared" si="28"/>
        <v>4694</v>
      </c>
      <c r="J501" s="152">
        <f t="shared" si="30"/>
        <v>5070</v>
      </c>
      <c r="K501" s="177">
        <f t="shared" si="29"/>
        <v>0.44993608862377504</v>
      </c>
    </row>
    <row r="502" spans="1:11" s="150" customFormat="1" ht="31.5" hidden="1" customHeight="1">
      <c r="A502" s="163"/>
      <c r="B502" s="180"/>
      <c r="C502" s="164" t="s">
        <v>1674</v>
      </c>
      <c r="D502" s="167" t="s">
        <v>493</v>
      </c>
      <c r="E502" s="151">
        <v>0.11600000000000001</v>
      </c>
      <c r="F502" s="176">
        <v>18210</v>
      </c>
      <c r="G502" s="151">
        <f t="shared" si="31"/>
        <v>2112</v>
      </c>
      <c r="H502" s="152">
        <v>2582</v>
      </c>
      <c r="I502" s="152">
        <f t="shared" si="28"/>
        <v>4694</v>
      </c>
      <c r="J502" s="152">
        <f t="shared" si="30"/>
        <v>5070</v>
      </c>
      <c r="K502" s="177">
        <f t="shared" si="29"/>
        <v>0.44993608862377504</v>
      </c>
    </row>
    <row r="503" spans="1:11" s="150" customFormat="1" ht="31.5" hidden="1" customHeight="1">
      <c r="A503" s="163"/>
      <c r="B503" s="180"/>
      <c r="C503" s="164" t="s">
        <v>1675</v>
      </c>
      <c r="D503" s="167" t="s">
        <v>493</v>
      </c>
      <c r="E503" s="151">
        <v>0.11600000000000001</v>
      </c>
      <c r="F503" s="176">
        <v>18210</v>
      </c>
      <c r="G503" s="151">
        <f t="shared" si="31"/>
        <v>2112</v>
      </c>
      <c r="H503" s="152">
        <v>2582</v>
      </c>
      <c r="I503" s="152">
        <f t="shared" si="28"/>
        <v>4694</v>
      </c>
      <c r="J503" s="152">
        <f t="shared" si="30"/>
        <v>5070</v>
      </c>
      <c r="K503" s="177">
        <f t="shared" si="29"/>
        <v>0.44993608862377504</v>
      </c>
    </row>
    <row r="504" spans="1:11" s="150" customFormat="1" ht="31.5" hidden="1" customHeight="1">
      <c r="A504" s="163"/>
      <c r="B504" s="180"/>
      <c r="C504" s="164" t="s">
        <v>1676</v>
      </c>
      <c r="D504" s="167" t="s">
        <v>493</v>
      </c>
      <c r="E504" s="151">
        <v>0.11600000000000001</v>
      </c>
      <c r="F504" s="176">
        <v>18210</v>
      </c>
      <c r="G504" s="151">
        <f t="shared" si="31"/>
        <v>2112</v>
      </c>
      <c r="H504" s="152">
        <v>2581</v>
      </c>
      <c r="I504" s="152">
        <f t="shared" si="28"/>
        <v>4693</v>
      </c>
      <c r="J504" s="152">
        <f t="shared" si="30"/>
        <v>5068</v>
      </c>
      <c r="K504" s="177">
        <f t="shared" si="29"/>
        <v>0.45003196249733646</v>
      </c>
    </row>
    <row r="505" spans="1:11" s="150" customFormat="1" ht="31.5" hidden="1" customHeight="1">
      <c r="A505" s="163"/>
      <c r="B505" s="180"/>
      <c r="C505" s="164" t="s">
        <v>1677</v>
      </c>
      <c r="D505" s="167" t="s">
        <v>493</v>
      </c>
      <c r="E505" s="151">
        <v>0.11600000000000001</v>
      </c>
      <c r="F505" s="176">
        <v>18210</v>
      </c>
      <c r="G505" s="151">
        <f t="shared" si="31"/>
        <v>2112</v>
      </c>
      <c r="H505" s="152">
        <v>2581</v>
      </c>
      <c r="I505" s="152">
        <f t="shared" si="28"/>
        <v>4693</v>
      </c>
      <c r="J505" s="152">
        <f t="shared" si="30"/>
        <v>5068</v>
      </c>
      <c r="K505" s="177">
        <f t="shared" si="29"/>
        <v>0.45003196249733646</v>
      </c>
    </row>
    <row r="506" spans="1:11" s="150" customFormat="1" ht="31.5" hidden="1" customHeight="1">
      <c r="A506" s="163"/>
      <c r="B506" s="180"/>
      <c r="C506" s="164" t="s">
        <v>1678</v>
      </c>
      <c r="D506" s="167" t="s">
        <v>493</v>
      </c>
      <c r="E506" s="151">
        <v>0.11600000000000001</v>
      </c>
      <c r="F506" s="176">
        <v>18210</v>
      </c>
      <c r="G506" s="151">
        <f t="shared" si="31"/>
        <v>2112</v>
      </c>
      <c r="H506" s="152">
        <v>2578</v>
      </c>
      <c r="I506" s="152">
        <f t="shared" si="28"/>
        <v>4690</v>
      </c>
      <c r="J506" s="152">
        <f t="shared" si="30"/>
        <v>5065</v>
      </c>
      <c r="K506" s="177">
        <f t="shared" si="29"/>
        <v>0.45031982942430704</v>
      </c>
    </row>
    <row r="507" spans="1:11" ht="31.5" customHeight="1">
      <c r="A507" s="167" t="s">
        <v>5</v>
      </c>
      <c r="B507" s="174">
        <v>115149</v>
      </c>
      <c r="C507" s="160" t="s">
        <v>1679</v>
      </c>
      <c r="D507" s="167" t="s">
        <v>493</v>
      </c>
      <c r="E507" s="151">
        <v>0.11600000000000001</v>
      </c>
      <c r="F507" s="176">
        <v>18210</v>
      </c>
      <c r="G507" s="151">
        <f t="shared" si="31"/>
        <v>2112</v>
      </c>
      <c r="H507" s="152">
        <v>2576</v>
      </c>
      <c r="I507" s="152">
        <f t="shared" si="28"/>
        <v>4688</v>
      </c>
      <c r="J507" s="152">
        <f t="shared" si="30"/>
        <v>5063</v>
      </c>
      <c r="K507" s="177">
        <f t="shared" si="29"/>
        <v>0.45051194539249145</v>
      </c>
    </row>
    <row r="508" spans="1:11" s="150" customFormat="1" ht="31.5" hidden="1" customHeight="1">
      <c r="A508" s="163"/>
      <c r="B508" s="180"/>
      <c r="C508" s="164" t="s">
        <v>1680</v>
      </c>
      <c r="D508" s="167" t="s">
        <v>493</v>
      </c>
      <c r="E508" s="151">
        <v>0.11600000000000001</v>
      </c>
      <c r="F508" s="176">
        <v>18210</v>
      </c>
      <c r="G508" s="151">
        <f t="shared" si="31"/>
        <v>2112</v>
      </c>
      <c r="H508" s="152">
        <v>2573</v>
      </c>
      <c r="I508" s="152">
        <f t="shared" si="28"/>
        <v>4685</v>
      </c>
      <c r="J508" s="152">
        <f t="shared" si="30"/>
        <v>5060</v>
      </c>
      <c r="K508" s="177">
        <f t="shared" si="29"/>
        <v>0.45080042689434363</v>
      </c>
    </row>
    <row r="509" spans="1:11" s="150" customFormat="1" ht="31.5" hidden="1" customHeight="1">
      <c r="A509" s="163"/>
      <c r="B509" s="180"/>
      <c r="C509" s="164" t="s">
        <v>1681</v>
      </c>
      <c r="D509" s="167" t="s">
        <v>493</v>
      </c>
      <c r="E509" s="151">
        <v>0.11600000000000001</v>
      </c>
      <c r="F509" s="176">
        <v>18210</v>
      </c>
      <c r="G509" s="151">
        <f t="shared" si="31"/>
        <v>2112</v>
      </c>
      <c r="H509" s="152">
        <v>2571</v>
      </c>
      <c r="I509" s="152">
        <f t="shared" si="28"/>
        <v>4683</v>
      </c>
      <c r="J509" s="152">
        <f t="shared" si="30"/>
        <v>5058</v>
      </c>
      <c r="K509" s="177">
        <f t="shared" si="29"/>
        <v>0.45099295323510569</v>
      </c>
    </row>
    <row r="510" spans="1:11" s="150" customFormat="1" ht="31.5" hidden="1" customHeight="1">
      <c r="A510" s="163"/>
      <c r="B510" s="180"/>
      <c r="C510" s="164" t="s">
        <v>1682</v>
      </c>
      <c r="D510" s="167" t="s">
        <v>493</v>
      </c>
      <c r="E510" s="151">
        <v>0.115</v>
      </c>
      <c r="F510" s="176">
        <v>18210</v>
      </c>
      <c r="G510" s="151">
        <f t="shared" si="31"/>
        <v>2094</v>
      </c>
      <c r="H510" s="152">
        <v>2569</v>
      </c>
      <c r="I510" s="152">
        <f t="shared" si="28"/>
        <v>4663</v>
      </c>
      <c r="J510" s="152">
        <f t="shared" si="30"/>
        <v>5036</v>
      </c>
      <c r="K510" s="177">
        <f t="shared" si="29"/>
        <v>0.44906712416898992</v>
      </c>
    </row>
    <row r="511" spans="1:11" s="150" customFormat="1" ht="31.5" hidden="1" customHeight="1">
      <c r="A511" s="163"/>
      <c r="B511" s="180"/>
      <c r="C511" s="164" t="s">
        <v>1683</v>
      </c>
      <c r="D511" s="167" t="s">
        <v>493</v>
      </c>
      <c r="E511" s="151">
        <v>0.115</v>
      </c>
      <c r="F511" s="176">
        <v>18210</v>
      </c>
      <c r="G511" s="151">
        <f t="shared" si="31"/>
        <v>2094</v>
      </c>
      <c r="H511" s="152">
        <v>2567</v>
      </c>
      <c r="I511" s="152">
        <f t="shared" si="28"/>
        <v>4661</v>
      </c>
      <c r="J511" s="152">
        <f t="shared" si="30"/>
        <v>5034</v>
      </c>
      <c r="K511" s="177">
        <f t="shared" si="29"/>
        <v>0.44925981549023813</v>
      </c>
    </row>
    <row r="512" spans="1:11" ht="31.5" customHeight="1">
      <c r="A512" s="167" t="s">
        <v>5</v>
      </c>
      <c r="B512" s="174">
        <v>115150</v>
      </c>
      <c r="C512" s="160" t="s">
        <v>1684</v>
      </c>
      <c r="D512" s="167" t="s">
        <v>493</v>
      </c>
      <c r="E512" s="151">
        <v>0.115</v>
      </c>
      <c r="F512" s="176">
        <v>18210</v>
      </c>
      <c r="G512" s="151">
        <f t="shared" si="31"/>
        <v>2094</v>
      </c>
      <c r="H512" s="152">
        <v>2565</v>
      </c>
      <c r="I512" s="152">
        <f t="shared" si="28"/>
        <v>4659</v>
      </c>
      <c r="J512" s="152">
        <f t="shared" si="30"/>
        <v>5032</v>
      </c>
      <c r="K512" s="177">
        <f t="shared" si="29"/>
        <v>0.44945267224726337</v>
      </c>
    </row>
    <row r="513" spans="1:11" ht="31.5" hidden="1" customHeight="1">
      <c r="A513" s="159"/>
      <c r="B513" s="174"/>
      <c r="C513" s="160" t="s">
        <v>1685</v>
      </c>
      <c r="D513" s="167" t="s">
        <v>493</v>
      </c>
      <c r="E513" s="151">
        <v>0.115</v>
      </c>
      <c r="F513" s="176">
        <v>18210</v>
      </c>
      <c r="G513" s="151">
        <f t="shared" si="31"/>
        <v>2094</v>
      </c>
      <c r="H513" s="152">
        <v>2561</v>
      </c>
      <c r="I513" s="152">
        <f t="shared" si="28"/>
        <v>4655</v>
      </c>
      <c r="J513" s="152">
        <f t="shared" si="30"/>
        <v>5027</v>
      </c>
      <c r="K513" s="177">
        <f t="shared" si="29"/>
        <v>0.44983888292158969</v>
      </c>
    </row>
    <row r="514" spans="1:11" ht="31.5" hidden="1" customHeight="1">
      <c r="A514" s="159"/>
      <c r="B514" s="174"/>
      <c r="C514" s="160" t="s">
        <v>1686</v>
      </c>
      <c r="D514" s="167" t="s">
        <v>493</v>
      </c>
      <c r="E514" s="151">
        <v>0.115</v>
      </c>
      <c r="F514" s="176">
        <v>18210</v>
      </c>
      <c r="G514" s="151">
        <f t="shared" si="31"/>
        <v>2094</v>
      </c>
      <c r="H514" s="152">
        <v>2559</v>
      </c>
      <c r="I514" s="152">
        <f t="shared" si="28"/>
        <v>4653</v>
      </c>
      <c r="J514" s="152">
        <f t="shared" si="30"/>
        <v>5025</v>
      </c>
      <c r="K514" s="177">
        <f t="shared" si="29"/>
        <v>0.45003223726627983</v>
      </c>
    </row>
    <row r="515" spans="1:11" ht="31.5" hidden="1" customHeight="1">
      <c r="A515" s="159"/>
      <c r="B515" s="174"/>
      <c r="C515" s="160" t="s">
        <v>1687</v>
      </c>
      <c r="D515" s="167" t="s">
        <v>493</v>
      </c>
      <c r="E515" s="151">
        <v>0.115</v>
      </c>
      <c r="F515" s="176">
        <v>18210</v>
      </c>
      <c r="G515" s="151">
        <f t="shared" si="31"/>
        <v>2094</v>
      </c>
      <c r="H515" s="152">
        <v>2556</v>
      </c>
      <c r="I515" s="152">
        <f t="shared" si="28"/>
        <v>4650</v>
      </c>
      <c r="J515" s="152">
        <f t="shared" si="30"/>
        <v>5022</v>
      </c>
      <c r="K515" s="177">
        <f t="shared" si="29"/>
        <v>0.45032258064516129</v>
      </c>
    </row>
    <row r="516" spans="1:11" ht="31.5" hidden="1" customHeight="1">
      <c r="A516" s="159"/>
      <c r="B516" s="174"/>
      <c r="C516" s="160" t="s">
        <v>1688</v>
      </c>
      <c r="D516" s="167" t="s">
        <v>493</v>
      </c>
      <c r="E516" s="151">
        <v>0.115</v>
      </c>
      <c r="F516" s="176">
        <v>18210</v>
      </c>
      <c r="G516" s="151">
        <f t="shared" si="31"/>
        <v>2094</v>
      </c>
      <c r="H516" s="152">
        <v>2553</v>
      </c>
      <c r="I516" s="152">
        <f t="shared" si="28"/>
        <v>4647</v>
      </c>
      <c r="J516" s="152">
        <f t="shared" si="30"/>
        <v>5019</v>
      </c>
      <c r="K516" s="177">
        <f t="shared" si="29"/>
        <v>0.45061329890251778</v>
      </c>
    </row>
    <row r="517" spans="1:11" ht="31.5" customHeight="1">
      <c r="A517" s="167" t="s">
        <v>5</v>
      </c>
      <c r="B517" s="174">
        <v>115151</v>
      </c>
      <c r="C517" s="160" t="s">
        <v>1689</v>
      </c>
      <c r="D517" s="167" t="s">
        <v>493</v>
      </c>
      <c r="E517" s="151">
        <v>0.115</v>
      </c>
      <c r="F517" s="176">
        <v>18210</v>
      </c>
      <c r="G517" s="151">
        <f t="shared" si="31"/>
        <v>2094</v>
      </c>
      <c r="H517" s="152">
        <v>2550</v>
      </c>
      <c r="I517" s="152">
        <f t="shared" si="28"/>
        <v>4644</v>
      </c>
      <c r="J517" s="152">
        <f t="shared" si="30"/>
        <v>5016</v>
      </c>
      <c r="K517" s="177">
        <f t="shared" si="29"/>
        <v>0.45090439276485789</v>
      </c>
    </row>
    <row r="518" spans="1:11" s="150" customFormat="1" ht="31.5" hidden="1" customHeight="1">
      <c r="A518" s="163"/>
      <c r="B518" s="180"/>
      <c r="C518" s="164" t="s">
        <v>1690</v>
      </c>
      <c r="D518" s="167" t="s">
        <v>493</v>
      </c>
      <c r="E518" s="151">
        <v>0.114</v>
      </c>
      <c r="F518" s="176">
        <v>18210</v>
      </c>
      <c r="G518" s="151">
        <f t="shared" si="31"/>
        <v>2076</v>
      </c>
      <c r="H518" s="152">
        <v>2547</v>
      </c>
      <c r="I518" s="152">
        <f t="shared" si="28"/>
        <v>4623</v>
      </c>
      <c r="J518" s="152">
        <f t="shared" si="30"/>
        <v>4993</v>
      </c>
      <c r="K518" s="177">
        <f t="shared" si="29"/>
        <v>0.44905905256327061</v>
      </c>
    </row>
    <row r="519" spans="1:11" s="150" customFormat="1" ht="31.5" hidden="1" customHeight="1">
      <c r="A519" s="163"/>
      <c r="B519" s="180"/>
      <c r="C519" s="164" t="s">
        <v>1691</v>
      </c>
      <c r="D519" s="167" t="s">
        <v>493</v>
      </c>
      <c r="E519" s="151">
        <v>0.114</v>
      </c>
      <c r="F519" s="176">
        <v>18210</v>
      </c>
      <c r="G519" s="151">
        <f t="shared" si="31"/>
        <v>2076</v>
      </c>
      <c r="H519" s="152">
        <v>2545</v>
      </c>
      <c r="I519" s="152">
        <f t="shared" si="28"/>
        <v>4621</v>
      </c>
      <c r="J519" s="152">
        <f t="shared" si="30"/>
        <v>4991</v>
      </c>
      <c r="K519" s="177">
        <f t="shared" si="29"/>
        <v>0.44925340835317029</v>
      </c>
    </row>
    <row r="520" spans="1:11" s="150" customFormat="1" ht="31.5" hidden="1" customHeight="1">
      <c r="A520" s="163"/>
      <c r="B520" s="180"/>
      <c r="C520" s="164" t="s">
        <v>1692</v>
      </c>
      <c r="D520" s="167" t="s">
        <v>493</v>
      </c>
      <c r="E520" s="151">
        <v>0.114</v>
      </c>
      <c r="F520" s="176">
        <v>18210</v>
      </c>
      <c r="G520" s="151">
        <f t="shared" si="31"/>
        <v>2076</v>
      </c>
      <c r="H520" s="152">
        <v>2542</v>
      </c>
      <c r="I520" s="152">
        <f t="shared" si="28"/>
        <v>4618</v>
      </c>
      <c r="J520" s="152">
        <f t="shared" si="30"/>
        <v>4987</v>
      </c>
      <c r="K520" s="177">
        <f t="shared" si="29"/>
        <v>0.44954525768731052</v>
      </c>
    </row>
    <row r="521" spans="1:11" s="150" customFormat="1" ht="31.5" hidden="1" customHeight="1">
      <c r="A521" s="163"/>
      <c r="B521" s="180"/>
      <c r="C521" s="164" t="s">
        <v>1693</v>
      </c>
      <c r="D521" s="167" t="s">
        <v>493</v>
      </c>
      <c r="E521" s="151">
        <v>0.114</v>
      </c>
      <c r="F521" s="176">
        <v>18210</v>
      </c>
      <c r="G521" s="151">
        <f t="shared" si="31"/>
        <v>2076</v>
      </c>
      <c r="H521" s="152">
        <v>2539</v>
      </c>
      <c r="I521" s="152">
        <f t="shared" ref="I521:I532" si="32">ROUND(G521+H521,0)</f>
        <v>4615</v>
      </c>
      <c r="J521" s="152">
        <f t="shared" si="30"/>
        <v>4984</v>
      </c>
      <c r="K521" s="177">
        <f t="shared" ref="K521:K532" si="33">+G521/I521</f>
        <v>0.44983748645720478</v>
      </c>
    </row>
    <row r="522" spans="1:11" ht="31.5" customHeight="1">
      <c r="A522" s="167" t="s">
        <v>5</v>
      </c>
      <c r="B522" s="174">
        <v>115152</v>
      </c>
      <c r="C522" s="160" t="s">
        <v>1694</v>
      </c>
      <c r="D522" s="167" t="s">
        <v>493</v>
      </c>
      <c r="E522" s="151">
        <v>0.114</v>
      </c>
      <c r="F522" s="176">
        <v>18210</v>
      </c>
      <c r="G522" s="151">
        <f t="shared" si="31"/>
        <v>2076</v>
      </c>
      <c r="H522" s="152">
        <v>2537</v>
      </c>
      <c r="I522" s="152">
        <f t="shared" si="32"/>
        <v>4613</v>
      </c>
      <c r="J522" s="152">
        <f t="shared" ref="J522:J532" si="34">ROUND(I522+I522*8%,0)</f>
        <v>4982</v>
      </c>
      <c r="K522" s="177">
        <f t="shared" si="33"/>
        <v>0.45003251680034684</v>
      </c>
    </row>
    <row r="523" spans="1:11" s="150" customFormat="1" ht="31.5" hidden="1" customHeight="1">
      <c r="A523" s="163"/>
      <c r="B523" s="180"/>
      <c r="C523" s="164" t="s">
        <v>1695</v>
      </c>
      <c r="D523" s="167" t="s">
        <v>493</v>
      </c>
      <c r="E523" s="151">
        <v>0.114</v>
      </c>
      <c r="F523" s="176">
        <v>18210</v>
      </c>
      <c r="G523" s="151">
        <f t="shared" si="31"/>
        <v>2076</v>
      </c>
      <c r="H523" s="152">
        <v>2537</v>
      </c>
      <c r="I523" s="152">
        <f t="shared" si="32"/>
        <v>4613</v>
      </c>
      <c r="J523" s="152">
        <f t="shared" si="34"/>
        <v>4982</v>
      </c>
      <c r="K523" s="177">
        <f t="shared" si="33"/>
        <v>0.45003251680034684</v>
      </c>
    </row>
    <row r="524" spans="1:11" s="150" customFormat="1" ht="31.5" hidden="1" customHeight="1">
      <c r="A524" s="163"/>
      <c r="B524" s="180"/>
      <c r="C524" s="164" t="s">
        <v>1696</v>
      </c>
      <c r="D524" s="167" t="s">
        <v>493</v>
      </c>
      <c r="E524" s="151">
        <v>0.114</v>
      </c>
      <c r="F524" s="176">
        <v>18210</v>
      </c>
      <c r="G524" s="151">
        <f t="shared" ref="G524:G532" si="35">ROUND(E524*F524,0)</f>
        <v>2076</v>
      </c>
      <c r="H524" s="152">
        <v>2537</v>
      </c>
      <c r="I524" s="152">
        <f t="shared" si="32"/>
        <v>4613</v>
      </c>
      <c r="J524" s="152">
        <f t="shared" si="34"/>
        <v>4982</v>
      </c>
      <c r="K524" s="177">
        <f t="shared" si="33"/>
        <v>0.45003251680034684</v>
      </c>
    </row>
    <row r="525" spans="1:11" s="150" customFormat="1" ht="31.5" hidden="1" customHeight="1">
      <c r="A525" s="163"/>
      <c r="B525" s="180"/>
      <c r="C525" s="164" t="s">
        <v>1697</v>
      </c>
      <c r="D525" s="167" t="s">
        <v>493</v>
      </c>
      <c r="E525" s="151">
        <v>0.114</v>
      </c>
      <c r="F525" s="176">
        <v>18210</v>
      </c>
      <c r="G525" s="151">
        <f t="shared" si="35"/>
        <v>2076</v>
      </c>
      <c r="H525" s="152">
        <v>2537</v>
      </c>
      <c r="I525" s="152">
        <f t="shared" si="32"/>
        <v>4613</v>
      </c>
      <c r="J525" s="152">
        <f t="shared" si="34"/>
        <v>4982</v>
      </c>
      <c r="K525" s="177">
        <f t="shared" si="33"/>
        <v>0.45003251680034684</v>
      </c>
    </row>
    <row r="526" spans="1:11" s="150" customFormat="1" ht="31.5" hidden="1" customHeight="1">
      <c r="A526" s="163"/>
      <c r="B526" s="180"/>
      <c r="C526" s="164" t="s">
        <v>1698</v>
      </c>
      <c r="D526" s="167" t="s">
        <v>493</v>
      </c>
      <c r="E526" s="151">
        <v>0.114</v>
      </c>
      <c r="F526" s="176">
        <v>18210</v>
      </c>
      <c r="G526" s="151">
        <f t="shared" si="35"/>
        <v>2076</v>
      </c>
      <c r="H526" s="152">
        <v>2536</v>
      </c>
      <c r="I526" s="152">
        <f t="shared" si="32"/>
        <v>4612</v>
      </c>
      <c r="J526" s="152">
        <f t="shared" si="34"/>
        <v>4981</v>
      </c>
      <c r="K526" s="177">
        <f t="shared" si="33"/>
        <v>0.45013009540329574</v>
      </c>
    </row>
    <row r="527" spans="1:11" ht="32.25" customHeight="1">
      <c r="A527" s="167" t="s">
        <v>5</v>
      </c>
      <c r="B527" s="174">
        <v>115153</v>
      </c>
      <c r="C527" s="160" t="s">
        <v>1699</v>
      </c>
      <c r="D527" s="167" t="s">
        <v>493</v>
      </c>
      <c r="E527" s="151">
        <v>0.114</v>
      </c>
      <c r="F527" s="176">
        <v>18210</v>
      </c>
      <c r="G527" s="151">
        <f t="shared" si="35"/>
        <v>2076</v>
      </c>
      <c r="H527" s="152">
        <v>2536</v>
      </c>
      <c r="I527" s="152">
        <f t="shared" si="32"/>
        <v>4612</v>
      </c>
      <c r="J527" s="152">
        <f t="shared" si="34"/>
        <v>4981</v>
      </c>
      <c r="K527" s="177">
        <f t="shared" si="33"/>
        <v>0.45013009540329574</v>
      </c>
    </row>
    <row r="528" spans="1:11" s="150" customFormat="1" ht="32.25" hidden="1" customHeight="1">
      <c r="A528" s="163"/>
      <c r="B528" s="180"/>
      <c r="C528" s="164" t="s">
        <v>1700</v>
      </c>
      <c r="D528" s="167" t="s">
        <v>493</v>
      </c>
      <c r="E528" s="151">
        <v>0.114</v>
      </c>
      <c r="F528" s="176">
        <v>18210</v>
      </c>
      <c r="G528" s="151">
        <f t="shared" si="35"/>
        <v>2076</v>
      </c>
      <c r="H528" s="152">
        <v>2536</v>
      </c>
      <c r="I528" s="152">
        <f t="shared" si="32"/>
        <v>4612</v>
      </c>
      <c r="J528" s="152">
        <f t="shared" si="34"/>
        <v>4981</v>
      </c>
      <c r="K528" s="177">
        <f t="shared" si="33"/>
        <v>0.45013009540329574</v>
      </c>
    </row>
    <row r="529" spans="1:11" s="150" customFormat="1" ht="32.25" hidden="1" customHeight="1">
      <c r="A529" s="163"/>
      <c r="B529" s="180"/>
      <c r="C529" s="164" t="s">
        <v>1701</v>
      </c>
      <c r="D529" s="167" t="s">
        <v>493</v>
      </c>
      <c r="E529" s="151">
        <v>0.114</v>
      </c>
      <c r="F529" s="176">
        <v>18210</v>
      </c>
      <c r="G529" s="151">
        <f t="shared" si="35"/>
        <v>2076</v>
      </c>
      <c r="H529" s="152">
        <v>2535</v>
      </c>
      <c r="I529" s="152">
        <f t="shared" si="32"/>
        <v>4611</v>
      </c>
      <c r="J529" s="152">
        <f t="shared" si="34"/>
        <v>4980</v>
      </c>
      <c r="K529" s="177">
        <f t="shared" si="33"/>
        <v>0.45022771633051401</v>
      </c>
    </row>
    <row r="530" spans="1:11" s="150" customFormat="1" ht="32.25" hidden="1" customHeight="1">
      <c r="A530" s="163"/>
      <c r="B530" s="180"/>
      <c r="C530" s="164" t="s">
        <v>1702</v>
      </c>
      <c r="D530" s="167" t="s">
        <v>493</v>
      </c>
      <c r="E530" s="151">
        <v>0.114</v>
      </c>
      <c r="F530" s="176">
        <v>18210</v>
      </c>
      <c r="G530" s="151">
        <f t="shared" si="35"/>
        <v>2076</v>
      </c>
      <c r="H530" s="152">
        <v>2535</v>
      </c>
      <c r="I530" s="152">
        <f t="shared" si="32"/>
        <v>4611</v>
      </c>
      <c r="J530" s="152">
        <f t="shared" si="34"/>
        <v>4980</v>
      </c>
      <c r="K530" s="177">
        <f t="shared" si="33"/>
        <v>0.45022771633051401</v>
      </c>
    </row>
    <row r="531" spans="1:11" s="150" customFormat="1" ht="32.25" hidden="1" customHeight="1">
      <c r="A531" s="163"/>
      <c r="B531" s="180"/>
      <c r="C531" s="164" t="s">
        <v>1703</v>
      </c>
      <c r="D531" s="167" t="s">
        <v>493</v>
      </c>
      <c r="E531" s="151">
        <v>0.114</v>
      </c>
      <c r="F531" s="176">
        <v>18210</v>
      </c>
      <c r="G531" s="151">
        <f t="shared" si="35"/>
        <v>2076</v>
      </c>
      <c r="H531" s="152">
        <v>2535</v>
      </c>
      <c r="I531" s="152">
        <f t="shared" si="32"/>
        <v>4611</v>
      </c>
      <c r="J531" s="152">
        <f t="shared" si="34"/>
        <v>4980</v>
      </c>
      <c r="K531" s="177">
        <f t="shared" si="33"/>
        <v>0.45022771633051401</v>
      </c>
    </row>
    <row r="532" spans="1:11" ht="32.25" customHeight="1">
      <c r="A532" s="168" t="s">
        <v>5</v>
      </c>
      <c r="B532" s="185">
        <v>115154</v>
      </c>
      <c r="C532" s="169" t="s">
        <v>1704</v>
      </c>
      <c r="D532" s="168" t="s">
        <v>493</v>
      </c>
      <c r="E532" s="153">
        <v>0.114</v>
      </c>
      <c r="F532" s="186">
        <v>18210</v>
      </c>
      <c r="G532" s="153">
        <f t="shared" si="35"/>
        <v>2076</v>
      </c>
      <c r="H532" s="154">
        <v>2535</v>
      </c>
      <c r="I532" s="154">
        <f t="shared" si="32"/>
        <v>4611</v>
      </c>
      <c r="J532" s="154">
        <f t="shared" si="34"/>
        <v>4980</v>
      </c>
      <c r="K532" s="187">
        <f t="shared" si="33"/>
        <v>0.45022771633051401</v>
      </c>
    </row>
  </sheetData>
  <mergeCells count="11">
    <mergeCell ref="H1:K1"/>
    <mergeCell ref="A2:K2"/>
    <mergeCell ref="A4:A5"/>
    <mergeCell ref="B4:B5"/>
    <mergeCell ref="C4:C5"/>
    <mergeCell ref="D4:D5"/>
    <mergeCell ref="E4:G4"/>
    <mergeCell ref="H4:H5"/>
    <mergeCell ref="I4:I5"/>
    <mergeCell ref="J4:J5"/>
    <mergeCell ref="K4:K5"/>
  </mergeCells>
  <pageMargins left="0.8" right="0.3" top="0.75" bottom="0.44" header="0.3" footer="0.3"/>
  <pageSetup paperSize="9" scale="67"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
  <sheetViews>
    <sheetView workbookViewId="0"/>
  </sheetViews>
  <sheetFormatPr defaultRowHeight="1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1358-EB03-442D-A7DD-B3B8D2303C4D}">
  <sheetPr codeName="Sheet28">
    <pageSetUpPr fitToPage="1"/>
  </sheetPr>
  <dimension ref="A1:D11"/>
  <sheetViews>
    <sheetView workbookViewId="0">
      <selection activeCell="C10" sqref="C10"/>
    </sheetView>
  </sheetViews>
  <sheetFormatPr defaultColWidth="8.90625" defaultRowHeight="18"/>
  <cols>
    <col min="1" max="1" width="5.08984375" style="4" customWidth="1"/>
    <col min="2" max="2" width="48.6328125" style="4" customWidth="1"/>
    <col min="3" max="3" width="43.36328125" style="4" customWidth="1"/>
    <col min="4" max="4" width="19.90625" style="3" customWidth="1"/>
    <col min="5" max="16384" width="8.90625" style="3"/>
  </cols>
  <sheetData>
    <row r="1" spans="1:4">
      <c r="C1" s="92" t="s">
        <v>295</v>
      </c>
    </row>
    <row r="2" spans="1:4">
      <c r="A2" s="215" t="s">
        <v>14</v>
      </c>
      <c r="B2" s="215"/>
      <c r="C2" s="215"/>
    </row>
    <row r="3" spans="1:4">
      <c r="A3" s="215" t="s">
        <v>296</v>
      </c>
      <c r="B3" s="217"/>
      <c r="C3" s="217"/>
    </row>
    <row r="4" spans="1:4" ht="27" customHeight="1">
      <c r="A4" s="224" t="e">
        <f>#REF!</f>
        <v>#REF!</v>
      </c>
      <c r="B4" s="224"/>
      <c r="C4" s="224"/>
    </row>
    <row r="5" spans="1:4" ht="21" customHeight="1">
      <c r="A5" s="101" t="s">
        <v>0</v>
      </c>
      <c r="B5" s="101" t="s">
        <v>297</v>
      </c>
      <c r="C5" s="101" t="s">
        <v>298</v>
      </c>
    </row>
    <row r="6" spans="1:4" ht="33.6">
      <c r="A6" s="93">
        <v>1</v>
      </c>
      <c r="B6" s="94" t="s">
        <v>299</v>
      </c>
      <c r="C6" s="95">
        <f>'Kèm theo 07B'!G41</f>
        <v>1599284457.1770003</v>
      </c>
      <c r="D6" s="96"/>
    </row>
    <row r="7" spans="1:4" ht="25.5" customHeight="1">
      <c r="A7" s="93">
        <v>2</v>
      </c>
      <c r="B7" s="94" t="s">
        <v>300</v>
      </c>
      <c r="C7" s="95">
        <v>0</v>
      </c>
    </row>
    <row r="8" spans="1:4" ht="33" customHeight="1">
      <c r="A8" s="97">
        <v>3</v>
      </c>
      <c r="B8" s="98" t="s">
        <v>301</v>
      </c>
      <c r="C8" s="128">
        <f>C6-C7</f>
        <v>1599284457.1770003</v>
      </c>
    </row>
    <row r="9" spans="1:4">
      <c r="C9" s="99" t="s">
        <v>137</v>
      </c>
    </row>
    <row r="10" spans="1:4" ht="27.75" customHeight="1">
      <c r="C10" s="100" t="s">
        <v>302</v>
      </c>
    </row>
    <row r="11" spans="1:4" ht="27.75" customHeight="1">
      <c r="C11" s="100" t="s">
        <v>303</v>
      </c>
    </row>
  </sheetData>
  <mergeCells count="3">
    <mergeCell ref="A2:C2"/>
    <mergeCell ref="A3:C3"/>
    <mergeCell ref="A4:C4"/>
  </mergeCells>
  <conditionalFormatting sqref="C6">
    <cfRule type="containsErrors" dxfId="1" priority="2">
      <formula>ISERROR(C6)</formula>
    </cfRule>
  </conditionalFormatting>
  <conditionalFormatting sqref="C8">
    <cfRule type="containsErrors" dxfId="0" priority="1">
      <formula>ISERROR(C8)</formula>
    </cfRule>
  </conditionalFormatting>
  <pageMargins left="0.75" right="0.25" top="0.75" bottom="0.75" header="0.3" footer="0.3"/>
  <pageSetup paperSize="9" scale="7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62581-C798-405E-BB05-B42979D810A6}">
  <sheetPr codeName="Sheet29">
    <pageSetUpPr fitToPage="1"/>
  </sheetPr>
  <dimension ref="A1:H41"/>
  <sheetViews>
    <sheetView workbookViewId="0">
      <selection activeCell="B7" sqref="B7"/>
    </sheetView>
  </sheetViews>
  <sheetFormatPr defaultColWidth="9" defaultRowHeight="15.6"/>
  <cols>
    <col min="1" max="1" width="7" style="102" customWidth="1"/>
    <col min="2" max="2" width="44.36328125" style="103" customWidth="1"/>
    <col min="3" max="3" width="25" style="114" customWidth="1"/>
    <col min="4" max="4" width="11" style="104" customWidth="1"/>
    <col min="5" max="5" width="9.36328125" style="111" customWidth="1"/>
    <col min="6" max="6" width="13.7265625" style="112" customWidth="1"/>
    <col min="7" max="7" width="18.36328125" style="113" customWidth="1"/>
    <col min="8" max="8" width="15.08984375" style="102" customWidth="1"/>
    <col min="9" max="16384" width="9" style="102"/>
  </cols>
  <sheetData>
    <row r="1" spans="1:8">
      <c r="E1" s="219" t="s">
        <v>304</v>
      </c>
      <c r="F1" s="219"/>
      <c r="G1" s="219"/>
    </row>
    <row r="2" spans="1:8" ht="20.25" customHeight="1">
      <c r="A2" s="225" t="s">
        <v>29</v>
      </c>
      <c r="B2" s="225"/>
      <c r="C2" s="225"/>
      <c r="D2" s="225"/>
      <c r="E2" s="225"/>
      <c r="F2" s="225"/>
      <c r="G2" s="225"/>
      <c r="H2" s="105"/>
    </row>
    <row r="3" spans="1:8" ht="20.25" customHeight="1">
      <c r="A3" s="226" t="e">
        <f>#REF!</f>
        <v>#REF!</v>
      </c>
      <c r="B3" s="226"/>
      <c r="C3" s="226"/>
      <c r="D3" s="226"/>
      <c r="E3" s="226"/>
      <c r="F3" s="226"/>
      <c r="G3" s="226"/>
      <c r="H3" s="106"/>
    </row>
    <row r="4" spans="1:8" ht="51.75" customHeight="1">
      <c r="A4" s="89" t="s">
        <v>138</v>
      </c>
      <c r="B4" s="89" t="s">
        <v>25</v>
      </c>
      <c r="C4" s="89" t="s">
        <v>26</v>
      </c>
      <c r="D4" s="89" t="s">
        <v>305</v>
      </c>
      <c r="E4" s="89" t="s">
        <v>21</v>
      </c>
      <c r="F4" s="129" t="s">
        <v>306</v>
      </c>
      <c r="G4" s="130" t="s">
        <v>307</v>
      </c>
    </row>
    <row r="5" spans="1:8" s="107" customFormat="1">
      <c r="A5" s="108">
        <v>1</v>
      </c>
      <c r="B5" s="131" t="s">
        <v>423</v>
      </c>
      <c r="C5" s="108" t="s">
        <v>308</v>
      </c>
      <c r="D5" s="109">
        <v>2.04</v>
      </c>
      <c r="E5" s="108" t="s">
        <v>318</v>
      </c>
      <c r="F5" s="110">
        <v>1726678</v>
      </c>
      <c r="G5" s="110">
        <f>F5*D5</f>
        <v>3522423.12</v>
      </c>
    </row>
    <row r="6" spans="1:8" s="107" customFormat="1" ht="31.2">
      <c r="A6" s="108">
        <v>2</v>
      </c>
      <c r="B6" s="131" t="s">
        <v>424</v>
      </c>
      <c r="C6" s="108" t="s">
        <v>308</v>
      </c>
      <c r="D6" s="109">
        <v>3</v>
      </c>
      <c r="E6" s="108" t="s">
        <v>309</v>
      </c>
      <c r="F6" s="110">
        <v>663300</v>
      </c>
      <c r="G6" s="110">
        <f t="shared" ref="G6:G40" si="0">F6*D6</f>
        <v>1989900</v>
      </c>
    </row>
    <row r="7" spans="1:8" s="107" customFormat="1">
      <c r="A7" s="108">
        <v>3</v>
      </c>
      <c r="B7" s="131" t="s">
        <v>425</v>
      </c>
      <c r="C7" s="108" t="s">
        <v>308</v>
      </c>
      <c r="D7" s="109">
        <v>157.50700000000001</v>
      </c>
      <c r="E7" s="108" t="s">
        <v>319</v>
      </c>
      <c r="F7" s="110">
        <v>629275</v>
      </c>
      <c r="G7" s="110">
        <f t="shared" si="0"/>
        <v>99115217.424999997</v>
      </c>
    </row>
    <row r="8" spans="1:8" s="107" customFormat="1">
      <c r="A8" s="108">
        <v>4</v>
      </c>
      <c r="B8" s="131" t="s">
        <v>312</v>
      </c>
      <c r="C8" s="108" t="s">
        <v>308</v>
      </c>
      <c r="D8" s="109">
        <v>0.94399999999999995</v>
      </c>
      <c r="E8" s="108" t="s">
        <v>47</v>
      </c>
      <c r="F8" s="110">
        <v>14268096</v>
      </c>
      <c r="G8" s="110">
        <f t="shared" si="0"/>
        <v>13469082.624</v>
      </c>
    </row>
    <row r="9" spans="1:8" s="107" customFormat="1">
      <c r="A9" s="108">
        <v>5</v>
      </c>
      <c r="B9" s="131" t="s">
        <v>311</v>
      </c>
      <c r="C9" s="108" t="s">
        <v>308</v>
      </c>
      <c r="D9" s="109">
        <v>0.28199999999999997</v>
      </c>
      <c r="E9" s="108" t="s">
        <v>47</v>
      </c>
      <c r="F9" s="110">
        <v>2872640</v>
      </c>
      <c r="G9" s="110">
        <f t="shared" si="0"/>
        <v>810084.47999999986</v>
      </c>
    </row>
    <row r="10" spans="1:8" s="107" customFormat="1">
      <c r="A10" s="108">
        <v>6</v>
      </c>
      <c r="B10" s="131" t="s">
        <v>313</v>
      </c>
      <c r="C10" s="108" t="s">
        <v>308</v>
      </c>
      <c r="D10" s="109">
        <v>0.94399999999999995</v>
      </c>
      <c r="E10" s="108" t="s">
        <v>47</v>
      </c>
      <c r="F10" s="110">
        <v>6428868</v>
      </c>
      <c r="G10" s="110">
        <f t="shared" si="0"/>
        <v>6068851.392</v>
      </c>
    </row>
    <row r="11" spans="1:8" s="107" customFormat="1">
      <c r="A11" s="108">
        <v>7</v>
      </c>
      <c r="B11" s="131" t="s">
        <v>426</v>
      </c>
      <c r="C11" s="108" t="s">
        <v>308</v>
      </c>
      <c r="D11" s="109">
        <v>0.107</v>
      </c>
      <c r="E11" s="108" t="s">
        <v>47</v>
      </c>
      <c r="F11" s="110">
        <v>7894713</v>
      </c>
      <c r="G11" s="110">
        <f t="shared" si="0"/>
        <v>844734.29099999997</v>
      </c>
    </row>
    <row r="12" spans="1:8" s="107" customFormat="1">
      <c r="A12" s="108">
        <v>8</v>
      </c>
      <c r="B12" s="131" t="s">
        <v>314</v>
      </c>
      <c r="C12" s="108" t="s">
        <v>308</v>
      </c>
      <c r="D12" s="109">
        <v>1.5</v>
      </c>
      <c r="E12" s="108" t="s">
        <v>320</v>
      </c>
      <c r="F12" s="110">
        <v>413239</v>
      </c>
      <c r="G12" s="110">
        <f t="shared" si="0"/>
        <v>619858.5</v>
      </c>
    </row>
    <row r="13" spans="1:8" s="107" customFormat="1" ht="31.2">
      <c r="A13" s="108">
        <v>9</v>
      </c>
      <c r="B13" s="131" t="s">
        <v>427</v>
      </c>
      <c r="C13" s="108" t="s">
        <v>308</v>
      </c>
      <c r="D13" s="109">
        <v>1.036</v>
      </c>
      <c r="E13" s="108" t="s">
        <v>47</v>
      </c>
      <c r="F13" s="110">
        <v>5880174</v>
      </c>
      <c r="G13" s="110">
        <f t="shared" si="0"/>
        <v>6091860.2640000004</v>
      </c>
    </row>
    <row r="14" spans="1:8" s="107" customFormat="1" ht="46.8">
      <c r="A14" s="108">
        <v>10</v>
      </c>
      <c r="B14" s="131" t="s">
        <v>428</v>
      </c>
      <c r="C14" s="108" t="s">
        <v>308</v>
      </c>
      <c r="D14" s="109">
        <v>252.179</v>
      </c>
      <c r="E14" s="108" t="s">
        <v>41</v>
      </c>
      <c r="F14" s="110">
        <v>1043417</v>
      </c>
      <c r="G14" s="110">
        <f t="shared" si="0"/>
        <v>263127855.64300001</v>
      </c>
    </row>
    <row r="15" spans="1:8" s="107" customFormat="1" ht="46.8">
      <c r="A15" s="108">
        <v>11</v>
      </c>
      <c r="B15" s="131" t="s">
        <v>429</v>
      </c>
      <c r="C15" s="108" t="s">
        <v>308</v>
      </c>
      <c r="D15" s="109">
        <v>2.544</v>
      </c>
      <c r="E15" s="108" t="s">
        <v>47</v>
      </c>
      <c r="F15" s="110">
        <v>57261463</v>
      </c>
      <c r="G15" s="110">
        <f t="shared" si="0"/>
        <v>145673161.87200001</v>
      </c>
    </row>
    <row r="16" spans="1:8" s="107" customFormat="1" ht="31.2">
      <c r="A16" s="108">
        <v>12</v>
      </c>
      <c r="B16" s="131" t="s">
        <v>430</v>
      </c>
      <c r="C16" s="108" t="s">
        <v>308</v>
      </c>
      <c r="D16" s="109">
        <v>2.544</v>
      </c>
      <c r="E16" s="108" t="s">
        <v>47</v>
      </c>
      <c r="F16" s="110">
        <v>396281</v>
      </c>
      <c r="G16" s="110">
        <f t="shared" si="0"/>
        <v>1008138.8640000001</v>
      </c>
    </row>
    <row r="17" spans="1:7" s="107" customFormat="1" ht="31.2">
      <c r="A17" s="108">
        <v>13</v>
      </c>
      <c r="B17" s="131" t="s">
        <v>431</v>
      </c>
      <c r="C17" s="108" t="s">
        <v>308</v>
      </c>
      <c r="D17" s="109">
        <v>2.544</v>
      </c>
      <c r="E17" s="108" t="s">
        <v>47</v>
      </c>
      <c r="F17" s="110">
        <v>234601</v>
      </c>
      <c r="G17" s="110">
        <f t="shared" si="0"/>
        <v>596824.94400000002</v>
      </c>
    </row>
    <row r="18" spans="1:7" s="107" customFormat="1" ht="31.2">
      <c r="A18" s="108">
        <v>14</v>
      </c>
      <c r="B18" s="131" t="s">
        <v>432</v>
      </c>
      <c r="C18" s="108" t="s">
        <v>308</v>
      </c>
      <c r="D18" s="109">
        <v>2.544</v>
      </c>
      <c r="E18" s="108" t="s">
        <v>47</v>
      </c>
      <c r="F18" s="110">
        <v>950292</v>
      </c>
      <c r="G18" s="110">
        <f t="shared" si="0"/>
        <v>2417542.8480000002</v>
      </c>
    </row>
    <row r="19" spans="1:7" s="107" customFormat="1" ht="31.2">
      <c r="A19" s="108">
        <v>15</v>
      </c>
      <c r="B19" s="131" t="s">
        <v>433</v>
      </c>
      <c r="C19" s="108" t="s">
        <v>308</v>
      </c>
      <c r="D19" s="109">
        <v>2.544</v>
      </c>
      <c r="E19" s="108" t="s">
        <v>47</v>
      </c>
      <c r="F19" s="110">
        <v>950292</v>
      </c>
      <c r="G19" s="110">
        <f t="shared" si="0"/>
        <v>2417542.8480000002</v>
      </c>
    </row>
    <row r="20" spans="1:7" s="107" customFormat="1" ht="62.4">
      <c r="A20" s="108">
        <v>16</v>
      </c>
      <c r="B20" s="131" t="s">
        <v>434</v>
      </c>
      <c r="C20" s="108" t="s">
        <v>308</v>
      </c>
      <c r="D20" s="109">
        <v>2.544</v>
      </c>
      <c r="E20" s="108" t="s">
        <v>47</v>
      </c>
      <c r="F20" s="110">
        <v>21275753</v>
      </c>
      <c r="G20" s="110">
        <f t="shared" si="0"/>
        <v>54125515.631999999</v>
      </c>
    </row>
    <row r="21" spans="1:7" s="107" customFormat="1" ht="31.2">
      <c r="A21" s="108">
        <v>17</v>
      </c>
      <c r="B21" s="131" t="s">
        <v>435</v>
      </c>
      <c r="C21" s="108" t="s">
        <v>308</v>
      </c>
      <c r="D21" s="109">
        <v>61.627000000000002</v>
      </c>
      <c r="E21" s="108" t="s">
        <v>127</v>
      </c>
      <c r="F21" s="110">
        <v>185225</v>
      </c>
      <c r="G21" s="110">
        <f t="shared" si="0"/>
        <v>11414861.075000001</v>
      </c>
    </row>
    <row r="22" spans="1:7" s="107" customFormat="1" ht="46.8">
      <c r="A22" s="108">
        <v>18</v>
      </c>
      <c r="B22" s="131" t="s">
        <v>436</v>
      </c>
      <c r="C22" s="108" t="s">
        <v>308</v>
      </c>
      <c r="D22" s="109">
        <v>23.690999999999999</v>
      </c>
      <c r="E22" s="108" t="s">
        <v>41</v>
      </c>
      <c r="F22" s="110">
        <v>6727303</v>
      </c>
      <c r="G22" s="110">
        <f t="shared" si="0"/>
        <v>159376535.373</v>
      </c>
    </row>
    <row r="23" spans="1:7" s="107" customFormat="1" ht="31.2">
      <c r="A23" s="108">
        <v>19</v>
      </c>
      <c r="B23" s="131" t="s">
        <v>437</v>
      </c>
      <c r="C23" s="108" t="s">
        <v>308</v>
      </c>
      <c r="D23" s="109">
        <v>0.97499999999999998</v>
      </c>
      <c r="E23" s="108" t="s">
        <v>321</v>
      </c>
      <c r="F23" s="110">
        <v>16825356</v>
      </c>
      <c r="G23" s="110">
        <f t="shared" si="0"/>
        <v>16404722.1</v>
      </c>
    </row>
    <row r="24" spans="1:7" s="107" customFormat="1">
      <c r="A24" s="108">
        <v>20</v>
      </c>
      <c r="B24" s="131" t="s">
        <v>438</v>
      </c>
      <c r="C24" s="108" t="s">
        <v>308</v>
      </c>
      <c r="D24" s="109">
        <v>61.627000000000002</v>
      </c>
      <c r="E24" s="108" t="s">
        <v>127</v>
      </c>
      <c r="F24" s="110">
        <v>708465</v>
      </c>
      <c r="G24" s="110">
        <f t="shared" si="0"/>
        <v>43660572.555</v>
      </c>
    </row>
    <row r="25" spans="1:7" s="107" customFormat="1" ht="31.2">
      <c r="A25" s="108">
        <v>21</v>
      </c>
      <c r="B25" s="131" t="s">
        <v>439</v>
      </c>
      <c r="C25" s="108" t="s">
        <v>308</v>
      </c>
      <c r="D25" s="109">
        <v>0.16800000000000001</v>
      </c>
      <c r="E25" s="108" t="s">
        <v>47</v>
      </c>
      <c r="F25" s="110">
        <v>13019505</v>
      </c>
      <c r="G25" s="110">
        <f t="shared" si="0"/>
        <v>2187276.8400000003</v>
      </c>
    </row>
    <row r="26" spans="1:7" s="107" customFormat="1">
      <c r="A26" s="108">
        <v>22</v>
      </c>
      <c r="B26" s="131" t="s">
        <v>315</v>
      </c>
      <c r="C26" s="108" t="s">
        <v>308</v>
      </c>
      <c r="D26" s="109">
        <v>0.16800000000000001</v>
      </c>
      <c r="E26" s="108" t="s">
        <v>47</v>
      </c>
      <c r="F26" s="110">
        <v>6428868</v>
      </c>
      <c r="G26" s="110">
        <f t="shared" si="0"/>
        <v>1080049.824</v>
      </c>
    </row>
    <row r="27" spans="1:7" s="107" customFormat="1" ht="31.2">
      <c r="A27" s="108">
        <v>23</v>
      </c>
      <c r="B27" s="131" t="s">
        <v>440</v>
      </c>
      <c r="C27" s="108" t="s">
        <v>308</v>
      </c>
      <c r="D27" s="109">
        <v>29.913</v>
      </c>
      <c r="E27" s="108" t="s">
        <v>41</v>
      </c>
      <c r="F27" s="110">
        <v>1015149</v>
      </c>
      <c r="G27" s="110">
        <f t="shared" si="0"/>
        <v>30366152.037</v>
      </c>
    </row>
    <row r="28" spans="1:7" s="107" customFormat="1">
      <c r="A28" s="108">
        <v>24</v>
      </c>
      <c r="B28" s="131" t="s">
        <v>441</v>
      </c>
      <c r="C28" s="108" t="s">
        <v>308</v>
      </c>
      <c r="D28" s="109">
        <v>61.627000000000002</v>
      </c>
      <c r="E28" s="108" t="s">
        <v>127</v>
      </c>
      <c r="F28" s="110">
        <v>5340600</v>
      </c>
      <c r="G28" s="110">
        <f t="shared" si="0"/>
        <v>329125156.19999999</v>
      </c>
    </row>
    <row r="29" spans="1:7" s="107" customFormat="1">
      <c r="A29" s="108">
        <v>25</v>
      </c>
      <c r="B29" s="131" t="s">
        <v>442</v>
      </c>
      <c r="C29" s="108" t="s">
        <v>308</v>
      </c>
      <c r="D29" s="109">
        <v>29.913</v>
      </c>
      <c r="E29" s="108" t="s">
        <v>319</v>
      </c>
      <c r="F29" s="110">
        <v>629275</v>
      </c>
      <c r="G29" s="110">
        <f t="shared" si="0"/>
        <v>18823503.074999999</v>
      </c>
    </row>
    <row r="30" spans="1:7" s="107" customFormat="1">
      <c r="A30" s="108">
        <v>26</v>
      </c>
      <c r="B30" s="131" t="s">
        <v>443</v>
      </c>
      <c r="C30" s="108" t="s">
        <v>308</v>
      </c>
      <c r="D30" s="109">
        <v>0.16839999999999999</v>
      </c>
      <c r="E30" s="108" t="s">
        <v>47</v>
      </c>
      <c r="F30" s="110">
        <v>5880174</v>
      </c>
      <c r="G30" s="110">
        <f t="shared" si="0"/>
        <v>990221.30160000001</v>
      </c>
    </row>
    <row r="31" spans="1:7" s="107" customFormat="1" ht="31.2">
      <c r="A31" s="108">
        <v>27</v>
      </c>
      <c r="B31" s="131" t="s">
        <v>444</v>
      </c>
      <c r="C31" s="108" t="s">
        <v>308</v>
      </c>
      <c r="D31" s="109">
        <v>61.627000000000002</v>
      </c>
      <c r="E31" s="108" t="s">
        <v>127</v>
      </c>
      <c r="F31" s="110">
        <v>708465</v>
      </c>
      <c r="G31" s="110">
        <f t="shared" si="0"/>
        <v>43660572.555</v>
      </c>
    </row>
    <row r="32" spans="1:7" s="107" customFormat="1">
      <c r="A32" s="108">
        <v>28</v>
      </c>
      <c r="B32" s="131" t="s">
        <v>445</v>
      </c>
      <c r="C32" s="108" t="s">
        <v>308</v>
      </c>
      <c r="D32" s="109">
        <v>1.5</v>
      </c>
      <c r="E32" s="108" t="s">
        <v>320</v>
      </c>
      <c r="F32" s="110">
        <v>1897092</v>
      </c>
      <c r="G32" s="110">
        <f t="shared" si="0"/>
        <v>2845638</v>
      </c>
    </row>
    <row r="33" spans="1:7" s="107" customFormat="1">
      <c r="A33" s="108">
        <v>29</v>
      </c>
      <c r="B33" s="131" t="s">
        <v>446</v>
      </c>
      <c r="C33" s="108" t="s">
        <v>308</v>
      </c>
      <c r="D33" s="109">
        <v>1.1299999999999999E-2</v>
      </c>
      <c r="E33" s="108" t="s">
        <v>124</v>
      </c>
      <c r="F33" s="110">
        <v>46427228</v>
      </c>
      <c r="G33" s="110">
        <f t="shared" si="0"/>
        <v>524627.6764</v>
      </c>
    </row>
    <row r="34" spans="1:7" s="107" customFormat="1" ht="31.2">
      <c r="A34" s="108">
        <v>30</v>
      </c>
      <c r="B34" s="131" t="s">
        <v>447</v>
      </c>
      <c r="C34" s="108" t="s">
        <v>308</v>
      </c>
      <c r="D34" s="109">
        <v>0.28199999999999997</v>
      </c>
      <c r="E34" s="108" t="s">
        <v>47</v>
      </c>
      <c r="F34" s="110">
        <v>34433744</v>
      </c>
      <c r="G34" s="110">
        <f t="shared" si="0"/>
        <v>9710315.8079999983</v>
      </c>
    </row>
    <row r="35" spans="1:7" s="107" customFormat="1" ht="31.2">
      <c r="A35" s="108">
        <v>31</v>
      </c>
      <c r="B35" s="131" t="s">
        <v>448</v>
      </c>
      <c r="C35" s="108" t="s">
        <v>308</v>
      </c>
      <c r="D35" s="109">
        <v>0.28199999999999997</v>
      </c>
      <c r="E35" s="108" t="s">
        <v>47</v>
      </c>
      <c r="F35" s="110">
        <v>6428868</v>
      </c>
      <c r="G35" s="110">
        <f t="shared" si="0"/>
        <v>1812940.7759999998</v>
      </c>
    </row>
    <row r="36" spans="1:7" s="107" customFormat="1">
      <c r="A36" s="108">
        <v>32</v>
      </c>
      <c r="B36" s="131" t="s">
        <v>449</v>
      </c>
      <c r="C36" s="108" t="s">
        <v>308</v>
      </c>
      <c r="D36" s="109">
        <v>160.523</v>
      </c>
      <c r="E36" s="108" t="s">
        <v>41</v>
      </c>
      <c r="F36" s="110">
        <v>1015149</v>
      </c>
      <c r="G36" s="110">
        <f t="shared" si="0"/>
        <v>162954762.92699999</v>
      </c>
    </row>
    <row r="37" spans="1:7" s="107" customFormat="1">
      <c r="A37" s="108">
        <v>33</v>
      </c>
      <c r="B37" s="131" t="s">
        <v>317</v>
      </c>
      <c r="C37" s="108" t="s">
        <v>308</v>
      </c>
      <c r="D37" s="109">
        <v>160.523</v>
      </c>
      <c r="E37" s="108" t="s">
        <v>41</v>
      </c>
      <c r="F37" s="110">
        <v>947953</v>
      </c>
      <c r="G37" s="110">
        <f t="shared" si="0"/>
        <v>152168259.419</v>
      </c>
    </row>
    <row r="38" spans="1:7" s="107" customFormat="1">
      <c r="A38" s="108">
        <v>34</v>
      </c>
      <c r="B38" s="131" t="s">
        <v>316</v>
      </c>
      <c r="C38" s="108" t="s">
        <v>308</v>
      </c>
      <c r="D38" s="109">
        <v>0.94399999999999995</v>
      </c>
      <c r="E38" s="108" t="s">
        <v>47</v>
      </c>
      <c r="F38" s="110">
        <v>2723560</v>
      </c>
      <c r="G38" s="110">
        <f t="shared" si="0"/>
        <v>2571040.6399999997</v>
      </c>
    </row>
    <row r="39" spans="1:7" s="107" customFormat="1">
      <c r="A39" s="108">
        <v>35</v>
      </c>
      <c r="B39" s="131" t="s">
        <v>450</v>
      </c>
      <c r="C39" s="108" t="s">
        <v>308</v>
      </c>
      <c r="D39" s="109">
        <v>1.036</v>
      </c>
      <c r="E39" s="108" t="s">
        <v>47</v>
      </c>
      <c r="F39" s="110">
        <v>6428868</v>
      </c>
      <c r="G39" s="110">
        <f t="shared" si="0"/>
        <v>6660307.2480000006</v>
      </c>
    </row>
    <row r="40" spans="1:7" s="107" customFormat="1" ht="31.2">
      <c r="A40" s="108">
        <v>36</v>
      </c>
      <c r="B40" s="131" t="s">
        <v>451</v>
      </c>
      <c r="C40" s="108" t="s">
        <v>308</v>
      </c>
      <c r="D40" s="109">
        <v>9</v>
      </c>
      <c r="E40" s="108" t="s">
        <v>322</v>
      </c>
      <c r="F40" s="110">
        <v>116483</v>
      </c>
      <c r="G40" s="110">
        <f t="shared" si="0"/>
        <v>1048347</v>
      </c>
    </row>
    <row r="41" spans="1:7" ht="21.75" customHeight="1">
      <c r="A41" s="227" t="s">
        <v>310</v>
      </c>
      <c r="B41" s="227"/>
      <c r="C41" s="227"/>
      <c r="D41" s="227"/>
      <c r="E41" s="227"/>
      <c r="F41" s="227"/>
      <c r="G41" s="127">
        <f>SUM(G5:G40)</f>
        <v>1599284457.1770003</v>
      </c>
    </row>
  </sheetData>
  <mergeCells count="4">
    <mergeCell ref="E1:G1"/>
    <mergeCell ref="A2:G2"/>
    <mergeCell ref="A3:G3"/>
    <mergeCell ref="A41:F41"/>
  </mergeCells>
  <dataValidations count="1">
    <dataValidation type="whole" showErrorMessage="1" errorTitle="Lưu ý" error="Nhập số nguyên lớn hơn 0 và nhỏ hơn 999,999,999,999,999" promptTitle="Lưu ý" prompt="Nhập số nguyên lớn hơn 0 và nhỏ hơn 999,999,999,999,999" sqref="F5:F40" xr:uid="{CC59BE78-6829-4973-872E-5C23E4EEC566}">
      <formula1>0</formula1>
      <formula2>999999999999999</formula2>
    </dataValidation>
  </dataValidations>
  <pageMargins left="0.75" right="0.25" top="0.75" bottom="0.75" header="0.3" footer="0.3"/>
  <pageSetup paperSize="9" scale="60"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12A06-EBCD-44C8-8BE1-A08767C0C1FC}">
  <sheetPr codeName="Sheet30"/>
  <dimension ref="A1:U31"/>
  <sheetViews>
    <sheetView topLeftCell="F1" zoomScale="70" zoomScaleNormal="70" workbookViewId="0">
      <selection activeCell="O29" sqref="O29"/>
    </sheetView>
  </sheetViews>
  <sheetFormatPr defaultColWidth="9" defaultRowHeight="15"/>
  <cols>
    <col min="1" max="1" width="8.7265625" style="85" customWidth="1"/>
    <col min="2" max="2" width="16.7265625" style="85" customWidth="1"/>
    <col min="3" max="3" width="5.7265625" style="85" customWidth="1"/>
    <col min="4" max="4" width="3.6328125" style="85" customWidth="1"/>
    <col min="5" max="5" width="12" style="85" customWidth="1"/>
    <col min="6" max="6" width="16.453125" style="85" customWidth="1"/>
    <col min="7" max="7" width="1.90625" style="85" customWidth="1"/>
    <col min="8" max="8" width="18.90625" style="85" customWidth="1"/>
    <col min="9" max="9" width="16.08984375" style="85" customWidth="1"/>
    <col min="10" max="11" width="13.08984375" style="85" customWidth="1"/>
    <col min="12" max="12" width="17.36328125" style="85" customWidth="1"/>
    <col min="13" max="13" width="9" style="85"/>
    <col min="14" max="14" width="19.6328125" style="85" customWidth="1"/>
    <col min="15" max="15" width="9" style="85"/>
    <col min="16" max="16" width="13.36328125" style="85" customWidth="1"/>
    <col min="17" max="17" width="13.08984375" style="85" customWidth="1"/>
    <col min="18" max="18" width="16.08984375" style="85" customWidth="1"/>
    <col min="19" max="20" width="10.08984375" style="85" customWidth="1"/>
    <col min="21" max="21" width="36.453125" style="85" customWidth="1"/>
    <col min="22" max="16384" width="9" style="85"/>
  </cols>
  <sheetData>
    <row r="1" spans="1:21" s="84" customFormat="1" ht="18">
      <c r="A1" s="79"/>
      <c r="B1" s="81"/>
      <c r="C1" s="55"/>
      <c r="D1" s="55"/>
      <c r="E1" s="79"/>
      <c r="F1" s="79"/>
      <c r="G1" s="79"/>
      <c r="H1" s="79"/>
      <c r="I1" s="82"/>
      <c r="J1" s="83"/>
      <c r="K1" s="83"/>
      <c r="L1" s="238" t="s">
        <v>140</v>
      </c>
      <c r="M1" s="238"/>
      <c r="N1" s="238"/>
      <c r="O1" s="238"/>
      <c r="P1" s="238"/>
      <c r="Q1" s="238"/>
      <c r="R1" s="238"/>
      <c r="S1" s="238"/>
      <c r="T1" s="238"/>
      <c r="U1" s="238"/>
    </row>
    <row r="2" spans="1:21" ht="20.399999999999999">
      <c r="A2" s="243" t="s">
        <v>219</v>
      </c>
      <c r="B2" s="243"/>
      <c r="C2" s="243"/>
      <c r="D2" s="243"/>
      <c r="E2" s="243"/>
      <c r="F2" s="243"/>
      <c r="G2" s="243"/>
      <c r="H2" s="243"/>
      <c r="I2" s="243"/>
      <c r="J2" s="243"/>
      <c r="K2" s="243"/>
      <c r="L2" s="243"/>
      <c r="M2" s="243"/>
      <c r="N2" s="243"/>
      <c r="O2" s="243"/>
      <c r="P2" s="243"/>
      <c r="Q2" s="243"/>
      <c r="R2" s="243"/>
      <c r="S2" s="243"/>
      <c r="T2" s="243"/>
      <c r="U2" s="243"/>
    </row>
    <row r="3" spans="1:21" ht="15.6">
      <c r="A3" s="244" t="e">
        <f>#REF!</f>
        <v>#REF!</v>
      </c>
      <c r="B3" s="244"/>
      <c r="C3" s="244"/>
      <c r="D3" s="244"/>
      <c r="E3" s="244"/>
      <c r="F3" s="244"/>
      <c r="G3" s="244"/>
      <c r="H3" s="244"/>
      <c r="I3" s="244"/>
      <c r="J3" s="244"/>
      <c r="K3" s="244"/>
      <c r="L3" s="244"/>
      <c r="M3" s="244"/>
      <c r="N3" s="244"/>
      <c r="O3" s="244"/>
      <c r="P3" s="244"/>
      <c r="Q3" s="244"/>
      <c r="R3" s="244"/>
      <c r="S3" s="244"/>
      <c r="T3" s="244"/>
      <c r="U3" s="244"/>
    </row>
    <row r="4" spans="1:21" ht="20.25" customHeight="1">
      <c r="A4" s="229" t="s">
        <v>220</v>
      </c>
      <c r="B4" s="230"/>
      <c r="C4" s="230"/>
      <c r="D4" s="230"/>
      <c r="E4" s="230"/>
      <c r="F4" s="230"/>
      <c r="G4" s="230"/>
      <c r="H4" s="230"/>
      <c r="I4" s="230"/>
      <c r="J4" s="230"/>
      <c r="K4" s="230"/>
      <c r="L4" s="230"/>
      <c r="M4" s="230"/>
      <c r="N4" s="230"/>
      <c r="O4" s="230"/>
      <c r="P4" s="230"/>
      <c r="Q4" s="230"/>
      <c r="R4" s="230"/>
      <c r="S4" s="230"/>
      <c r="T4" s="230"/>
      <c r="U4" s="231"/>
    </row>
    <row r="5" spans="1:21" ht="39" customHeight="1">
      <c r="A5" s="245" t="s">
        <v>215</v>
      </c>
      <c r="B5" s="218" t="s">
        <v>283</v>
      </c>
      <c r="C5" s="245"/>
      <c r="D5" s="245"/>
      <c r="E5" s="245"/>
      <c r="F5" s="245"/>
      <c r="G5" s="245"/>
      <c r="H5" s="218" t="s">
        <v>282</v>
      </c>
      <c r="I5" s="245"/>
      <c r="J5" s="245"/>
      <c r="K5" s="245"/>
      <c r="L5" s="245"/>
      <c r="M5" s="245"/>
      <c r="N5" s="245"/>
      <c r="O5" s="245"/>
      <c r="P5" s="245"/>
      <c r="Q5" s="245"/>
      <c r="R5" s="245"/>
      <c r="S5" s="218" t="s">
        <v>4</v>
      </c>
      <c r="T5" s="245"/>
      <c r="U5" s="218" t="s">
        <v>279</v>
      </c>
    </row>
    <row r="6" spans="1:21" ht="63.75" customHeight="1">
      <c r="A6" s="245"/>
      <c r="B6" s="88" t="s">
        <v>221</v>
      </c>
      <c r="C6" s="245" t="s">
        <v>222</v>
      </c>
      <c r="D6" s="245"/>
      <c r="E6" s="88" t="s">
        <v>223</v>
      </c>
      <c r="F6" s="245" t="s">
        <v>224</v>
      </c>
      <c r="G6" s="245"/>
      <c r="H6" s="245"/>
      <c r="I6" s="245"/>
      <c r="J6" s="245"/>
      <c r="K6" s="245"/>
      <c r="L6" s="245"/>
      <c r="M6" s="245"/>
      <c r="N6" s="245"/>
      <c r="O6" s="245"/>
      <c r="P6" s="245"/>
      <c r="Q6" s="245"/>
      <c r="R6" s="245"/>
      <c r="S6" s="88" t="s">
        <v>204</v>
      </c>
      <c r="T6" s="88" t="s">
        <v>205</v>
      </c>
      <c r="U6" s="245"/>
    </row>
    <row r="7" spans="1:21" ht="85.5" customHeight="1">
      <c r="A7" s="239" t="s">
        <v>216</v>
      </c>
      <c r="B7" s="242" t="s">
        <v>324</v>
      </c>
      <c r="C7" s="239" t="s">
        <v>216</v>
      </c>
      <c r="D7" s="239"/>
      <c r="E7" s="242" t="s">
        <v>420</v>
      </c>
      <c r="F7" s="242" t="s">
        <v>421</v>
      </c>
      <c r="G7" s="239"/>
      <c r="H7" s="86" t="s">
        <v>225</v>
      </c>
      <c r="I7" s="86" t="s">
        <v>226</v>
      </c>
      <c r="J7" s="86" t="s">
        <v>227</v>
      </c>
      <c r="K7" s="86" t="s">
        <v>228</v>
      </c>
      <c r="L7" s="86" t="s">
        <v>224</v>
      </c>
      <c r="M7" s="86" t="s">
        <v>229</v>
      </c>
      <c r="N7" s="86" t="s">
        <v>230</v>
      </c>
      <c r="O7" s="86" t="s">
        <v>231</v>
      </c>
      <c r="P7" s="86" t="s">
        <v>232</v>
      </c>
      <c r="Q7" s="86" t="s">
        <v>233</v>
      </c>
      <c r="R7" s="86" t="s">
        <v>234</v>
      </c>
      <c r="S7" s="242" t="s">
        <v>212</v>
      </c>
      <c r="T7" s="239" t="s">
        <v>235</v>
      </c>
      <c r="U7" s="240" t="s">
        <v>401</v>
      </c>
    </row>
    <row r="8" spans="1:21" ht="105.75" customHeight="1">
      <c r="A8" s="239"/>
      <c r="B8" s="239"/>
      <c r="C8" s="239"/>
      <c r="D8" s="239"/>
      <c r="E8" s="239"/>
      <c r="F8" s="239"/>
      <c r="G8" s="239"/>
      <c r="H8" s="90" t="s">
        <v>236</v>
      </c>
      <c r="I8" s="89" t="s">
        <v>237</v>
      </c>
      <c r="J8" s="89" t="s">
        <v>238</v>
      </c>
      <c r="K8" s="89" t="s">
        <v>239</v>
      </c>
      <c r="L8" s="89" t="s">
        <v>240</v>
      </c>
      <c r="M8" s="89" t="s">
        <v>241</v>
      </c>
      <c r="N8" s="89" t="s">
        <v>242</v>
      </c>
      <c r="O8" s="89" t="s">
        <v>243</v>
      </c>
      <c r="P8" s="89" t="s">
        <v>244</v>
      </c>
      <c r="Q8" s="89" t="s">
        <v>245</v>
      </c>
      <c r="R8" s="87" t="s">
        <v>281</v>
      </c>
      <c r="S8" s="239"/>
      <c r="T8" s="239"/>
      <c r="U8" s="235"/>
    </row>
    <row r="9" spans="1:21">
      <c r="A9" s="239"/>
      <c r="B9" s="239"/>
      <c r="C9" s="239"/>
      <c r="D9" s="239"/>
      <c r="E9" s="239"/>
      <c r="F9" s="239"/>
      <c r="G9" s="239"/>
      <c r="H9" s="241"/>
      <c r="I9" s="241"/>
      <c r="J9" s="241"/>
      <c r="K9" s="241"/>
      <c r="L9" s="241"/>
      <c r="M9" s="241"/>
      <c r="N9" s="241"/>
      <c r="O9" s="241"/>
      <c r="P9" s="241"/>
      <c r="Q9" s="241"/>
      <c r="R9" s="241"/>
      <c r="S9" s="239"/>
      <c r="T9" s="239"/>
      <c r="U9" s="235"/>
    </row>
    <row r="10" spans="1:21" ht="38.25" customHeight="1">
      <c r="A10" s="239"/>
      <c r="B10" s="239"/>
      <c r="C10" s="239"/>
      <c r="D10" s="239"/>
      <c r="E10" s="239"/>
      <c r="F10" s="239"/>
      <c r="G10" s="239"/>
      <c r="H10" s="89" t="s">
        <v>246</v>
      </c>
      <c r="I10" s="89" t="s">
        <v>247</v>
      </c>
      <c r="J10" s="89" t="s">
        <v>248</v>
      </c>
      <c r="K10" s="233" t="s">
        <v>249</v>
      </c>
      <c r="L10" s="233"/>
      <c r="M10" s="233"/>
      <c r="N10" s="233"/>
      <c r="O10" s="233"/>
      <c r="P10" s="233"/>
      <c r="Q10" s="233"/>
      <c r="R10" s="233"/>
      <c r="S10" s="239"/>
      <c r="T10" s="239"/>
      <c r="U10" s="235"/>
    </row>
    <row r="11" spans="1:21" ht="53.25" customHeight="1">
      <c r="A11" s="239"/>
      <c r="B11" s="239"/>
      <c r="C11" s="239"/>
      <c r="D11" s="239"/>
      <c r="E11" s="239"/>
      <c r="F11" s="239"/>
      <c r="G11" s="239"/>
      <c r="H11" s="90" t="s">
        <v>236</v>
      </c>
      <c r="I11" s="89" t="s">
        <v>250</v>
      </c>
      <c r="J11" s="89" t="s">
        <v>251</v>
      </c>
      <c r="K11" s="236" t="s">
        <v>285</v>
      </c>
      <c r="L11" s="237"/>
      <c r="M11" s="237"/>
      <c r="N11" s="237"/>
      <c r="O11" s="237"/>
      <c r="P11" s="237"/>
      <c r="Q11" s="237"/>
      <c r="R11" s="237"/>
      <c r="S11" s="239"/>
      <c r="T11" s="239"/>
      <c r="U11" s="235"/>
    </row>
    <row r="12" spans="1:21" ht="68.25" customHeight="1">
      <c r="A12" s="239"/>
      <c r="B12" s="239"/>
      <c r="C12" s="239"/>
      <c r="D12" s="239"/>
      <c r="E12" s="239"/>
      <c r="F12" s="239"/>
      <c r="G12" s="239"/>
      <c r="H12" s="90" t="s">
        <v>236</v>
      </c>
      <c r="I12" s="89" t="s">
        <v>252</v>
      </c>
      <c r="J12" s="89" t="s">
        <v>253</v>
      </c>
      <c r="K12" s="236" t="s">
        <v>286</v>
      </c>
      <c r="L12" s="237"/>
      <c r="M12" s="237"/>
      <c r="N12" s="237"/>
      <c r="O12" s="237"/>
      <c r="P12" s="237"/>
      <c r="Q12" s="237"/>
      <c r="R12" s="237"/>
      <c r="S12" s="239"/>
      <c r="T12" s="239"/>
      <c r="U12" s="235"/>
    </row>
    <row r="13" spans="1:21" ht="68.25" customHeight="1">
      <c r="A13" s="239"/>
      <c r="B13" s="239"/>
      <c r="C13" s="239"/>
      <c r="D13" s="239"/>
      <c r="E13" s="239"/>
      <c r="F13" s="239"/>
      <c r="G13" s="239"/>
      <c r="H13" s="90" t="s">
        <v>236</v>
      </c>
      <c r="I13" s="89" t="s">
        <v>254</v>
      </c>
      <c r="J13" s="89" t="s">
        <v>255</v>
      </c>
      <c r="K13" s="236" t="s">
        <v>287</v>
      </c>
      <c r="L13" s="237"/>
      <c r="M13" s="237"/>
      <c r="N13" s="237"/>
      <c r="O13" s="237"/>
      <c r="P13" s="237"/>
      <c r="Q13" s="237"/>
      <c r="R13" s="237"/>
      <c r="S13" s="239"/>
      <c r="T13" s="239"/>
      <c r="U13" s="235"/>
    </row>
    <row r="14" spans="1:21" ht="68.25" customHeight="1">
      <c r="A14" s="239"/>
      <c r="B14" s="239"/>
      <c r="C14" s="239"/>
      <c r="D14" s="239"/>
      <c r="E14" s="239"/>
      <c r="F14" s="239"/>
      <c r="G14" s="239"/>
      <c r="H14" s="90" t="s">
        <v>236</v>
      </c>
      <c r="I14" s="89" t="s">
        <v>256</v>
      </c>
      <c r="J14" s="89" t="s">
        <v>257</v>
      </c>
      <c r="K14" s="236" t="s">
        <v>288</v>
      </c>
      <c r="L14" s="237"/>
      <c r="M14" s="237"/>
      <c r="N14" s="237"/>
      <c r="O14" s="237"/>
      <c r="P14" s="237"/>
      <c r="Q14" s="237"/>
      <c r="R14" s="237"/>
      <c r="S14" s="239"/>
      <c r="T14" s="239"/>
      <c r="U14" s="235"/>
    </row>
    <row r="15" spans="1:21" ht="68.25" customHeight="1">
      <c r="A15" s="239"/>
      <c r="B15" s="239"/>
      <c r="C15" s="239"/>
      <c r="D15" s="239"/>
      <c r="E15" s="239"/>
      <c r="F15" s="239"/>
      <c r="G15" s="239"/>
      <c r="H15" s="90" t="s">
        <v>236</v>
      </c>
      <c r="I15" s="89" t="s">
        <v>258</v>
      </c>
      <c r="J15" s="89" t="s">
        <v>259</v>
      </c>
      <c r="K15" s="236" t="s">
        <v>289</v>
      </c>
      <c r="L15" s="237"/>
      <c r="M15" s="237"/>
      <c r="N15" s="237"/>
      <c r="O15" s="237"/>
      <c r="P15" s="237"/>
      <c r="Q15" s="237"/>
      <c r="R15" s="237"/>
      <c r="S15" s="239"/>
      <c r="T15" s="239"/>
      <c r="U15" s="235"/>
    </row>
    <row r="16" spans="1:21" ht="68.25" customHeight="1">
      <c r="A16" s="239"/>
      <c r="B16" s="239"/>
      <c r="C16" s="239"/>
      <c r="D16" s="239"/>
      <c r="E16" s="239"/>
      <c r="F16" s="239"/>
      <c r="G16" s="239"/>
      <c r="H16" s="90" t="s">
        <v>236</v>
      </c>
      <c r="I16" s="89" t="s">
        <v>260</v>
      </c>
      <c r="J16" s="89" t="s">
        <v>261</v>
      </c>
      <c r="K16" s="236" t="s">
        <v>290</v>
      </c>
      <c r="L16" s="237"/>
      <c r="M16" s="237"/>
      <c r="N16" s="237"/>
      <c r="O16" s="237"/>
      <c r="P16" s="237"/>
      <c r="Q16" s="237"/>
      <c r="R16" s="237"/>
      <c r="S16" s="239"/>
      <c r="T16" s="239"/>
      <c r="U16" s="235"/>
    </row>
    <row r="17" spans="1:21" ht="84" customHeight="1">
      <c r="A17" s="239" t="s">
        <v>217</v>
      </c>
      <c r="B17" s="239" t="s">
        <v>262</v>
      </c>
      <c r="C17" s="239" t="s">
        <v>216</v>
      </c>
      <c r="D17" s="239"/>
      <c r="E17" s="239" t="s">
        <v>263</v>
      </c>
      <c r="F17" s="242" t="s">
        <v>422</v>
      </c>
      <c r="G17" s="239"/>
      <c r="H17" s="86" t="s">
        <v>225</v>
      </c>
      <c r="I17" s="86" t="s">
        <v>226</v>
      </c>
      <c r="J17" s="86" t="s">
        <v>227</v>
      </c>
      <c r="K17" s="86" t="s">
        <v>228</v>
      </c>
      <c r="L17" s="86" t="s">
        <v>224</v>
      </c>
      <c r="M17" s="86" t="s">
        <v>229</v>
      </c>
      <c r="N17" s="86" t="s">
        <v>230</v>
      </c>
      <c r="O17" s="86" t="s">
        <v>231</v>
      </c>
      <c r="P17" s="86" t="s">
        <v>232</v>
      </c>
      <c r="Q17" s="86" t="s">
        <v>233</v>
      </c>
      <c r="R17" s="86" t="s">
        <v>234</v>
      </c>
      <c r="S17" s="242" t="s">
        <v>212</v>
      </c>
      <c r="T17" s="239" t="s">
        <v>235</v>
      </c>
      <c r="U17" s="240" t="s">
        <v>284</v>
      </c>
    </row>
    <row r="18" spans="1:21" ht="84" customHeight="1">
      <c r="A18" s="239"/>
      <c r="B18" s="239"/>
      <c r="C18" s="239"/>
      <c r="D18" s="239"/>
      <c r="E18" s="239"/>
      <c r="F18" s="239"/>
      <c r="G18" s="239"/>
      <c r="H18" s="89" t="s">
        <v>264</v>
      </c>
      <c r="I18" s="89" t="s">
        <v>265</v>
      </c>
      <c r="J18" s="89" t="s">
        <v>266</v>
      </c>
      <c r="K18" s="89" t="s">
        <v>267</v>
      </c>
      <c r="L18" s="89" t="s">
        <v>268</v>
      </c>
      <c r="M18" s="89" t="s">
        <v>241</v>
      </c>
      <c r="N18" s="89" t="s">
        <v>242</v>
      </c>
      <c r="O18" s="89" t="s">
        <v>243</v>
      </c>
      <c r="P18" s="89" t="s">
        <v>269</v>
      </c>
      <c r="Q18" s="89" t="s">
        <v>245</v>
      </c>
      <c r="R18" s="87" t="s">
        <v>280</v>
      </c>
      <c r="S18" s="239"/>
      <c r="T18" s="239"/>
      <c r="U18" s="235"/>
    </row>
    <row r="19" spans="1:21">
      <c r="A19" s="239"/>
      <c r="B19" s="239"/>
      <c r="C19" s="239"/>
      <c r="D19" s="239"/>
      <c r="E19" s="239"/>
      <c r="F19" s="239"/>
      <c r="G19" s="239"/>
      <c r="H19" s="241"/>
      <c r="I19" s="241"/>
      <c r="J19" s="241"/>
      <c r="K19" s="241"/>
      <c r="L19" s="241"/>
      <c r="M19" s="241"/>
      <c r="N19" s="241"/>
      <c r="O19" s="241"/>
      <c r="P19" s="241"/>
      <c r="Q19" s="241"/>
      <c r="R19" s="241"/>
      <c r="S19" s="239"/>
      <c r="T19" s="239"/>
      <c r="U19" s="235"/>
    </row>
    <row r="20" spans="1:21" ht="31.5" customHeight="1">
      <c r="A20" s="239"/>
      <c r="B20" s="239"/>
      <c r="C20" s="239"/>
      <c r="D20" s="239"/>
      <c r="E20" s="239"/>
      <c r="F20" s="239"/>
      <c r="G20" s="239"/>
      <c r="H20" s="89" t="s">
        <v>246</v>
      </c>
      <c r="I20" s="89" t="s">
        <v>247</v>
      </c>
      <c r="J20" s="89" t="s">
        <v>248</v>
      </c>
      <c r="K20" s="233" t="s">
        <v>249</v>
      </c>
      <c r="L20" s="233"/>
      <c r="M20" s="233"/>
      <c r="N20" s="233"/>
      <c r="O20" s="233"/>
      <c r="P20" s="233"/>
      <c r="Q20" s="233"/>
      <c r="R20" s="233"/>
      <c r="S20" s="239"/>
      <c r="T20" s="239"/>
      <c r="U20" s="235"/>
    </row>
    <row r="21" spans="1:21" ht="60" customHeight="1">
      <c r="A21" s="239"/>
      <c r="B21" s="239"/>
      <c r="C21" s="239"/>
      <c r="D21" s="239"/>
      <c r="E21" s="239"/>
      <c r="F21" s="239"/>
      <c r="G21" s="239"/>
      <c r="H21" s="90" t="s">
        <v>264</v>
      </c>
      <c r="I21" s="89" t="s">
        <v>250</v>
      </c>
      <c r="J21" s="89" t="s">
        <v>251</v>
      </c>
      <c r="K21" s="234" t="s">
        <v>291</v>
      </c>
      <c r="L21" s="235"/>
      <c r="M21" s="235"/>
      <c r="N21" s="235"/>
      <c r="O21" s="235"/>
      <c r="P21" s="235"/>
      <c r="Q21" s="235"/>
      <c r="R21" s="235"/>
      <c r="S21" s="239"/>
      <c r="T21" s="239"/>
      <c r="U21" s="235"/>
    </row>
    <row r="22" spans="1:21" ht="66.75" customHeight="1">
      <c r="A22" s="239"/>
      <c r="B22" s="239"/>
      <c r="C22" s="239"/>
      <c r="D22" s="239"/>
      <c r="E22" s="239"/>
      <c r="F22" s="239"/>
      <c r="G22" s="239"/>
      <c r="H22" s="90" t="s">
        <v>264</v>
      </c>
      <c r="I22" s="89" t="s">
        <v>270</v>
      </c>
      <c r="J22" s="89" t="s">
        <v>271</v>
      </c>
      <c r="K22" s="235" t="s">
        <v>292</v>
      </c>
      <c r="L22" s="235"/>
      <c r="M22" s="235"/>
      <c r="N22" s="235"/>
      <c r="O22" s="235"/>
      <c r="P22" s="235"/>
      <c r="Q22" s="235"/>
      <c r="R22" s="235"/>
      <c r="S22" s="239"/>
      <c r="T22" s="239"/>
      <c r="U22" s="235"/>
    </row>
    <row r="23" spans="1:21" ht="67.5" customHeight="1">
      <c r="A23" s="239"/>
      <c r="B23" s="239"/>
      <c r="C23" s="239"/>
      <c r="D23" s="239"/>
      <c r="E23" s="239"/>
      <c r="F23" s="239"/>
      <c r="G23" s="239"/>
      <c r="H23" s="90" t="s">
        <v>264</v>
      </c>
      <c r="I23" s="89" t="s">
        <v>272</v>
      </c>
      <c r="J23" s="89" t="s">
        <v>273</v>
      </c>
      <c r="K23" s="234" t="s">
        <v>293</v>
      </c>
      <c r="L23" s="235"/>
      <c r="M23" s="235"/>
      <c r="N23" s="235"/>
      <c r="O23" s="235"/>
      <c r="P23" s="235"/>
      <c r="Q23" s="235"/>
      <c r="R23" s="235"/>
      <c r="S23" s="239"/>
      <c r="T23" s="239"/>
      <c r="U23" s="235"/>
    </row>
    <row r="24" spans="1:21" ht="66" customHeight="1">
      <c r="A24" s="239"/>
      <c r="B24" s="239"/>
      <c r="C24" s="239"/>
      <c r="D24" s="239"/>
      <c r="E24" s="239"/>
      <c r="F24" s="239"/>
      <c r="G24" s="239"/>
      <c r="H24" s="90" t="s">
        <v>264</v>
      </c>
      <c r="I24" s="89" t="s">
        <v>274</v>
      </c>
      <c r="J24" s="89" t="s">
        <v>275</v>
      </c>
      <c r="K24" s="234" t="s">
        <v>294</v>
      </c>
      <c r="L24" s="235"/>
      <c r="M24" s="235"/>
      <c r="N24" s="235"/>
      <c r="O24" s="235"/>
      <c r="P24" s="235"/>
      <c r="Q24" s="235"/>
      <c r="R24" s="235"/>
      <c r="S24" s="239"/>
      <c r="T24" s="239"/>
      <c r="U24" s="235"/>
    </row>
    <row r="25" spans="1:21" ht="28.5" customHeight="1">
      <c r="A25" s="227" t="s">
        <v>218</v>
      </c>
      <c r="B25" s="227"/>
      <c r="C25" s="227"/>
      <c r="D25" s="227"/>
      <c r="E25" s="227"/>
      <c r="F25" s="227"/>
      <c r="G25" s="227"/>
      <c r="H25" s="227"/>
      <c r="I25" s="227"/>
      <c r="J25" s="227"/>
      <c r="K25" s="227"/>
      <c r="L25" s="227"/>
      <c r="M25" s="227"/>
      <c r="N25" s="227"/>
      <c r="O25" s="227"/>
      <c r="P25" s="227"/>
      <c r="Q25" s="227"/>
      <c r="R25" s="227"/>
      <c r="S25" s="246" t="s">
        <v>1</v>
      </c>
      <c r="T25" s="246"/>
      <c r="U25" s="91"/>
    </row>
    <row r="26" spans="1:21" ht="36" customHeight="1">
      <c r="A26" s="247"/>
      <c r="B26" s="247"/>
      <c r="C26" s="247"/>
      <c r="D26" s="247"/>
      <c r="E26" s="247"/>
      <c r="F26" s="247"/>
      <c r="G26" s="247"/>
      <c r="H26" s="247"/>
      <c r="I26" s="247"/>
      <c r="J26" s="247"/>
      <c r="K26" s="247"/>
      <c r="L26" s="247"/>
      <c r="M26" s="247"/>
      <c r="N26" s="247"/>
      <c r="O26" s="247"/>
      <c r="P26" s="232" t="s">
        <v>137</v>
      </c>
      <c r="Q26" s="232"/>
      <c r="R26" s="232"/>
      <c r="S26" s="232"/>
      <c r="T26" s="232"/>
      <c r="U26" s="232"/>
    </row>
    <row r="27" spans="1:21" ht="29.25" customHeight="1">
      <c r="P27" s="228" t="s">
        <v>277</v>
      </c>
      <c r="Q27" s="228"/>
      <c r="R27" s="228"/>
      <c r="S27" s="228"/>
      <c r="T27" s="228"/>
      <c r="U27" s="228"/>
    </row>
    <row r="28" spans="1:21" ht="29.25" customHeight="1">
      <c r="P28" s="228" t="s">
        <v>197</v>
      </c>
      <c r="Q28" s="228"/>
      <c r="R28" s="228"/>
      <c r="S28" s="228"/>
      <c r="T28" s="228"/>
      <c r="U28" s="228"/>
    </row>
    <row r="29" spans="1:21" ht="29.25" customHeight="1">
      <c r="P29" s="228" t="s">
        <v>278</v>
      </c>
      <c r="Q29" s="228"/>
      <c r="R29" s="228"/>
      <c r="S29" s="228"/>
      <c r="T29" s="228"/>
      <c r="U29" s="228"/>
    </row>
    <row r="30" spans="1:21" ht="29.25" customHeight="1">
      <c r="P30" s="228" t="s">
        <v>276</v>
      </c>
      <c r="Q30" s="228"/>
      <c r="R30" s="228"/>
      <c r="S30" s="228"/>
      <c r="T30" s="228"/>
      <c r="U30" s="228"/>
    </row>
    <row r="31" spans="1:21" ht="29.25" customHeight="1">
      <c r="P31" s="228" t="s">
        <v>198</v>
      </c>
      <c r="Q31" s="228"/>
      <c r="R31" s="228"/>
      <c r="S31" s="228"/>
      <c r="T31" s="228"/>
      <c r="U31" s="228"/>
    </row>
  </sheetData>
  <mergeCells count="50">
    <mergeCell ref="C6:D6"/>
    <mergeCell ref="F6:G6"/>
    <mergeCell ref="A7:A16"/>
    <mergeCell ref="B7:B16"/>
    <mergeCell ref="C7:D16"/>
    <mergeCell ref="E7:E16"/>
    <mergeCell ref="F7:G16"/>
    <mergeCell ref="S25:T25"/>
    <mergeCell ref="A26:O26"/>
    <mergeCell ref="S17:S24"/>
    <mergeCell ref="T17:T24"/>
    <mergeCell ref="U17:U24"/>
    <mergeCell ref="H19:R19"/>
    <mergeCell ref="A17:A24"/>
    <mergeCell ref="B17:B24"/>
    <mergeCell ref="C17:D24"/>
    <mergeCell ref="E17:E24"/>
    <mergeCell ref="F17:G24"/>
    <mergeCell ref="L1:U1"/>
    <mergeCell ref="K10:R10"/>
    <mergeCell ref="K11:R11"/>
    <mergeCell ref="K12:R12"/>
    <mergeCell ref="K13:R13"/>
    <mergeCell ref="T7:T16"/>
    <mergeCell ref="U7:U16"/>
    <mergeCell ref="H9:R9"/>
    <mergeCell ref="S7:S16"/>
    <mergeCell ref="A2:U2"/>
    <mergeCell ref="A3:U3"/>
    <mergeCell ref="A5:A6"/>
    <mergeCell ref="B5:G5"/>
    <mergeCell ref="H5:R6"/>
    <mergeCell ref="S5:T5"/>
    <mergeCell ref="U5:U6"/>
    <mergeCell ref="P30:U30"/>
    <mergeCell ref="P31:U31"/>
    <mergeCell ref="A4:U4"/>
    <mergeCell ref="P26:U26"/>
    <mergeCell ref="P27:U27"/>
    <mergeCell ref="P28:U28"/>
    <mergeCell ref="P29:U29"/>
    <mergeCell ref="K20:R20"/>
    <mergeCell ref="K21:R21"/>
    <mergeCell ref="K22:R22"/>
    <mergeCell ref="K23:R23"/>
    <mergeCell ref="K24:R24"/>
    <mergeCell ref="K14:R14"/>
    <mergeCell ref="K15:R15"/>
    <mergeCell ref="K16:R16"/>
    <mergeCell ref="A25:R2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7C770-90F8-40BE-9356-CAED49076564}">
  <sheetPr codeName="Sheet31"/>
  <dimension ref="A1:N45"/>
  <sheetViews>
    <sheetView topLeftCell="A11" zoomScale="70" zoomScaleNormal="70" workbookViewId="0">
      <selection activeCell="D13" sqref="D13"/>
    </sheetView>
  </sheetViews>
  <sheetFormatPr defaultColWidth="11.08984375" defaultRowHeight="18"/>
  <cols>
    <col min="1" max="1" width="5" style="5" customWidth="1"/>
    <col min="2" max="2" width="20.08984375" style="69" customWidth="1"/>
    <col min="3" max="3" width="50.36328125" style="4" customWidth="1"/>
    <col min="4" max="4" width="74.6328125" style="4" customWidth="1"/>
    <col min="5" max="5" width="6.36328125" style="5" customWidth="1"/>
    <col min="6" max="6" width="7.08984375" style="5" customWidth="1"/>
    <col min="7" max="7" width="5.453125" style="5" customWidth="1"/>
    <col min="8" max="8" width="7.08984375" style="5" customWidth="1"/>
    <col min="9" max="9" width="43" style="69" customWidth="1"/>
    <col min="10" max="10" width="23.90625" style="3" customWidth="1"/>
    <col min="11" max="11" width="20.08984375" style="3" customWidth="1"/>
    <col min="12" max="12" width="17.90625" style="3" customWidth="1"/>
    <col min="13" max="13" width="16.7265625" style="3" bestFit="1" customWidth="1"/>
    <col min="14" max="16384" width="11.08984375" style="3"/>
  </cols>
  <sheetData>
    <row r="1" spans="1:14">
      <c r="I1" s="73" t="s">
        <v>140</v>
      </c>
    </row>
    <row r="2" spans="1:14" ht="24.75" customHeight="1">
      <c r="A2" s="215" t="s">
        <v>139</v>
      </c>
      <c r="B2" s="215"/>
      <c r="C2" s="215"/>
      <c r="D2" s="215"/>
      <c r="E2" s="215"/>
      <c r="F2" s="215"/>
      <c r="G2" s="215"/>
      <c r="H2" s="215"/>
      <c r="I2" s="215"/>
    </row>
    <row r="3" spans="1:14" ht="24.75" customHeight="1">
      <c r="A3" s="248" t="e">
        <f>#REF!</f>
        <v>#REF!</v>
      </c>
      <c r="B3" s="248"/>
      <c r="C3" s="248"/>
      <c r="D3" s="248"/>
      <c r="E3" s="248"/>
      <c r="F3" s="248"/>
      <c r="G3" s="248"/>
      <c r="H3" s="248"/>
      <c r="I3" s="248"/>
    </row>
    <row r="4" spans="1:14" ht="14.25" customHeight="1">
      <c r="A4" s="249"/>
      <c r="B4" s="249"/>
      <c r="C4" s="249"/>
      <c r="D4" s="249"/>
      <c r="E4" s="249"/>
      <c r="F4" s="249"/>
      <c r="G4" s="249"/>
      <c r="H4" s="249"/>
      <c r="I4" s="249"/>
    </row>
    <row r="5" spans="1:14" s="1" customFormat="1" ht="15.75" customHeight="1">
      <c r="A5" s="250" t="s">
        <v>49</v>
      </c>
      <c r="B5" s="251"/>
      <c r="C5" s="252"/>
      <c r="D5" s="256" t="s">
        <v>214</v>
      </c>
      <c r="E5" s="259" t="s">
        <v>206</v>
      </c>
      <c r="F5" s="260"/>
      <c r="G5" s="259" t="s">
        <v>211</v>
      </c>
      <c r="H5" s="260"/>
      <c r="I5" s="256" t="s">
        <v>207</v>
      </c>
    </row>
    <row r="6" spans="1:14" s="23" customFormat="1" ht="57.75" customHeight="1">
      <c r="A6" s="253"/>
      <c r="B6" s="254"/>
      <c r="C6" s="255"/>
      <c r="D6" s="257"/>
      <c r="E6" s="261"/>
      <c r="F6" s="262"/>
      <c r="G6" s="261"/>
      <c r="H6" s="262"/>
      <c r="I6" s="257"/>
    </row>
    <row r="7" spans="1:14" s="24" customFormat="1" ht="36" customHeight="1">
      <c r="A7" s="49" t="s">
        <v>0</v>
      </c>
      <c r="B7" s="70" t="s">
        <v>7</v>
      </c>
      <c r="C7" s="49" t="s">
        <v>8</v>
      </c>
      <c r="D7" s="258"/>
      <c r="E7" s="49" t="s">
        <v>9</v>
      </c>
      <c r="F7" s="49" t="s">
        <v>6</v>
      </c>
      <c r="G7" s="49" t="s">
        <v>9</v>
      </c>
      <c r="H7" s="49" t="s">
        <v>6</v>
      </c>
      <c r="I7" s="258"/>
    </row>
    <row r="8" spans="1:14" s="24" customFormat="1" ht="38.25" customHeight="1">
      <c r="A8" s="59" t="s">
        <v>43</v>
      </c>
      <c r="B8" s="68" t="s">
        <v>146</v>
      </c>
      <c r="C8" s="49"/>
      <c r="D8" s="49"/>
      <c r="E8" s="78" t="s">
        <v>5</v>
      </c>
      <c r="F8" s="78" t="s">
        <v>5</v>
      </c>
      <c r="G8" s="49" t="s">
        <v>10</v>
      </c>
      <c r="H8" s="49"/>
      <c r="I8" s="70"/>
    </row>
    <row r="9" spans="1:14" s="1" customFormat="1" ht="102.75" customHeight="1">
      <c r="A9" s="50">
        <v>1</v>
      </c>
      <c r="B9" s="67" t="s">
        <v>11</v>
      </c>
      <c r="C9" s="58" t="s">
        <v>158</v>
      </c>
      <c r="D9" s="58" t="s">
        <v>159</v>
      </c>
      <c r="E9" s="50" t="s">
        <v>10</v>
      </c>
      <c r="F9" s="50"/>
      <c r="G9" s="50" t="s">
        <v>10</v>
      </c>
      <c r="H9" s="50"/>
      <c r="I9" s="51" t="s">
        <v>208</v>
      </c>
    </row>
    <row r="10" spans="1:14" s="1" customFormat="1" ht="105" customHeight="1">
      <c r="A10" s="50">
        <v>2</v>
      </c>
      <c r="B10" s="67" t="s">
        <v>141</v>
      </c>
      <c r="C10" s="58" t="s">
        <v>142</v>
      </c>
      <c r="D10" s="58" t="s">
        <v>176</v>
      </c>
      <c r="E10" s="50" t="s">
        <v>10</v>
      </c>
      <c r="F10" s="50"/>
      <c r="G10" s="50" t="s">
        <v>10</v>
      </c>
      <c r="H10" s="50"/>
      <c r="I10" s="51" t="s">
        <v>209</v>
      </c>
    </row>
    <row r="11" spans="1:14" s="1" customFormat="1" ht="180.75" customHeight="1">
      <c r="A11" s="52">
        <v>3</v>
      </c>
      <c r="B11" s="66" t="s">
        <v>144</v>
      </c>
      <c r="C11" s="58" t="s">
        <v>160</v>
      </c>
      <c r="D11" s="71" t="s">
        <v>177</v>
      </c>
      <c r="E11" s="50" t="s">
        <v>10</v>
      </c>
      <c r="F11" s="50"/>
      <c r="G11" s="50" t="s">
        <v>10</v>
      </c>
      <c r="H11" s="50"/>
      <c r="I11" s="51" t="s">
        <v>210</v>
      </c>
      <c r="J11" s="2"/>
      <c r="K11" s="48"/>
      <c r="L11" s="48"/>
      <c r="M11" s="63"/>
    </row>
    <row r="12" spans="1:14" s="1" customFormat="1" ht="306.75" customHeight="1">
      <c r="A12" s="50">
        <v>4</v>
      </c>
      <c r="B12" s="50" t="s">
        <v>143</v>
      </c>
      <c r="C12" s="67" t="s">
        <v>161</v>
      </c>
      <c r="D12" s="54" t="s">
        <v>203</v>
      </c>
      <c r="E12" s="78" t="s">
        <v>5</v>
      </c>
      <c r="F12" s="78" t="s">
        <v>5</v>
      </c>
      <c r="G12" s="50" t="s">
        <v>10</v>
      </c>
      <c r="H12" s="50"/>
      <c r="I12" s="58" t="s">
        <v>178</v>
      </c>
      <c r="J12" s="64"/>
      <c r="L12" s="47"/>
      <c r="M12" s="47"/>
      <c r="N12" s="47"/>
    </row>
    <row r="13" spans="1:14" ht="36" customHeight="1">
      <c r="A13" s="59" t="s">
        <v>44</v>
      </c>
      <c r="B13" s="68" t="s">
        <v>147</v>
      </c>
      <c r="C13" s="60"/>
      <c r="D13" s="60"/>
      <c r="E13" s="78" t="s">
        <v>5</v>
      </c>
      <c r="F13" s="78" t="s">
        <v>5</v>
      </c>
      <c r="G13" s="59" t="s">
        <v>10</v>
      </c>
      <c r="H13" s="61"/>
      <c r="I13" s="74"/>
      <c r="J13" s="4"/>
    </row>
    <row r="14" spans="1:14" ht="25.5" customHeight="1">
      <c r="A14" s="59" t="s">
        <v>148</v>
      </c>
      <c r="B14" s="263" t="s">
        <v>149</v>
      </c>
      <c r="C14" s="264"/>
      <c r="D14" s="60"/>
      <c r="E14" s="78" t="s">
        <v>5</v>
      </c>
      <c r="F14" s="78" t="s">
        <v>5</v>
      </c>
      <c r="G14" s="59" t="s">
        <v>10</v>
      </c>
      <c r="H14" s="61"/>
      <c r="I14" s="74"/>
      <c r="J14" s="65"/>
    </row>
    <row r="15" spans="1:14" ht="180.75" customHeight="1">
      <c r="A15" s="61">
        <v>1</v>
      </c>
      <c r="B15" s="66" t="s">
        <v>150</v>
      </c>
      <c r="C15" s="67" t="s">
        <v>162</v>
      </c>
      <c r="D15" s="54" t="s">
        <v>191</v>
      </c>
      <c r="E15" s="78" t="s">
        <v>5</v>
      </c>
      <c r="F15" s="78" t="s">
        <v>5</v>
      </c>
      <c r="G15" s="61" t="s">
        <v>10</v>
      </c>
      <c r="H15" s="61"/>
      <c r="I15" s="58" t="s">
        <v>179</v>
      </c>
      <c r="J15" s="72"/>
    </row>
    <row r="16" spans="1:14" ht="195.75" customHeight="1">
      <c r="A16" s="61">
        <v>2</v>
      </c>
      <c r="B16" s="66" t="s">
        <v>165</v>
      </c>
      <c r="C16" s="67" t="s">
        <v>164</v>
      </c>
      <c r="D16" s="53" t="s">
        <v>192</v>
      </c>
      <c r="E16" s="78" t="s">
        <v>5</v>
      </c>
      <c r="F16" s="78" t="s">
        <v>5</v>
      </c>
      <c r="G16" s="61" t="s">
        <v>10</v>
      </c>
      <c r="H16" s="61"/>
      <c r="I16" s="58" t="s">
        <v>179</v>
      </c>
      <c r="J16" s="72"/>
    </row>
    <row r="17" spans="1:10" ht="185.25" customHeight="1">
      <c r="A17" s="61">
        <v>3</v>
      </c>
      <c r="B17" s="66" t="s">
        <v>165</v>
      </c>
      <c r="C17" s="67" t="s">
        <v>163</v>
      </c>
      <c r="D17" s="53" t="s">
        <v>193</v>
      </c>
      <c r="E17" s="78" t="s">
        <v>5</v>
      </c>
      <c r="F17" s="78" t="s">
        <v>5</v>
      </c>
      <c r="G17" s="61" t="s">
        <v>10</v>
      </c>
      <c r="H17" s="61"/>
      <c r="I17" s="58" t="s">
        <v>179</v>
      </c>
      <c r="J17" s="72"/>
    </row>
    <row r="18" spans="1:10" ht="25.5" customHeight="1">
      <c r="A18" s="59" t="s">
        <v>151</v>
      </c>
      <c r="B18" s="265" t="s">
        <v>152</v>
      </c>
      <c r="C18" s="265"/>
      <c r="D18" s="60"/>
      <c r="E18" s="78" t="s">
        <v>5</v>
      </c>
      <c r="F18" s="78" t="s">
        <v>5</v>
      </c>
      <c r="G18" s="59" t="s">
        <v>10</v>
      </c>
      <c r="H18" s="61"/>
      <c r="I18" s="74"/>
      <c r="J18" s="4"/>
    </row>
    <row r="19" spans="1:10" ht="56.25" customHeight="1">
      <c r="A19" s="61">
        <v>1</v>
      </c>
      <c r="B19" s="66" t="s">
        <v>166</v>
      </c>
      <c r="C19" s="62" t="s">
        <v>153</v>
      </c>
      <c r="D19" s="66" t="s">
        <v>182</v>
      </c>
      <c r="E19" s="78" t="s">
        <v>5</v>
      </c>
      <c r="F19" s="78" t="s">
        <v>5</v>
      </c>
      <c r="G19" s="61" t="s">
        <v>10</v>
      </c>
      <c r="H19" s="61"/>
      <c r="I19" s="58" t="s">
        <v>180</v>
      </c>
      <c r="J19" s="4"/>
    </row>
    <row r="20" spans="1:10" ht="55.5" customHeight="1">
      <c r="A20" s="61">
        <v>2</v>
      </c>
      <c r="B20" s="66" t="s">
        <v>167</v>
      </c>
      <c r="C20" s="62" t="s">
        <v>154</v>
      </c>
      <c r="D20" s="66" t="s">
        <v>181</v>
      </c>
      <c r="E20" s="78" t="s">
        <v>5</v>
      </c>
      <c r="F20" s="78" t="s">
        <v>5</v>
      </c>
      <c r="G20" s="61" t="s">
        <v>10</v>
      </c>
      <c r="H20" s="61"/>
      <c r="I20" s="58" t="s">
        <v>180</v>
      </c>
      <c r="J20" s="4"/>
    </row>
    <row r="21" spans="1:10" ht="54.75" customHeight="1">
      <c r="A21" s="61">
        <v>3</v>
      </c>
      <c r="B21" s="66" t="s">
        <v>168</v>
      </c>
      <c r="C21" s="62" t="s">
        <v>154</v>
      </c>
      <c r="D21" s="66" t="s">
        <v>194</v>
      </c>
      <c r="E21" s="78" t="s">
        <v>5</v>
      </c>
      <c r="F21" s="78" t="s">
        <v>5</v>
      </c>
      <c r="G21" s="61" t="s">
        <v>10</v>
      </c>
      <c r="H21" s="61"/>
      <c r="I21" s="58" t="s">
        <v>180</v>
      </c>
      <c r="J21" s="4"/>
    </row>
    <row r="22" spans="1:10" ht="55.5" customHeight="1">
      <c r="A22" s="61">
        <v>4</v>
      </c>
      <c r="B22" s="66" t="s">
        <v>169</v>
      </c>
      <c r="C22" s="62" t="s">
        <v>154</v>
      </c>
      <c r="D22" s="66" t="s">
        <v>183</v>
      </c>
      <c r="E22" s="78" t="s">
        <v>5</v>
      </c>
      <c r="F22" s="78" t="s">
        <v>5</v>
      </c>
      <c r="G22" s="61" t="s">
        <v>10</v>
      </c>
      <c r="H22" s="61"/>
      <c r="I22" s="58" t="s">
        <v>180</v>
      </c>
      <c r="J22" s="4"/>
    </row>
    <row r="23" spans="1:10" ht="55.5" customHeight="1">
      <c r="A23" s="61">
        <v>5</v>
      </c>
      <c r="B23" s="66" t="s">
        <v>170</v>
      </c>
      <c r="C23" s="62" t="s">
        <v>153</v>
      </c>
      <c r="D23" s="66" t="s">
        <v>184</v>
      </c>
      <c r="E23" s="78" t="s">
        <v>5</v>
      </c>
      <c r="F23" s="78" t="s">
        <v>5</v>
      </c>
      <c r="G23" s="61" t="s">
        <v>10</v>
      </c>
      <c r="H23" s="61"/>
      <c r="I23" s="58" t="s">
        <v>180</v>
      </c>
      <c r="J23" s="4"/>
    </row>
    <row r="24" spans="1:10" ht="85.5" customHeight="1">
      <c r="A24" s="61">
        <v>6</v>
      </c>
      <c r="B24" s="66" t="s">
        <v>171</v>
      </c>
      <c r="C24" s="62" t="s">
        <v>154</v>
      </c>
      <c r="D24" s="66" t="s">
        <v>185</v>
      </c>
      <c r="E24" s="78" t="s">
        <v>5</v>
      </c>
      <c r="F24" s="78" t="s">
        <v>5</v>
      </c>
      <c r="G24" s="61" t="s">
        <v>10</v>
      </c>
      <c r="H24" s="61"/>
      <c r="I24" s="58" t="s">
        <v>180</v>
      </c>
      <c r="J24" s="4"/>
    </row>
    <row r="25" spans="1:10" ht="55.5" customHeight="1">
      <c r="A25" s="61">
        <v>7</v>
      </c>
      <c r="B25" s="66" t="s">
        <v>172</v>
      </c>
      <c r="C25" s="62" t="s">
        <v>153</v>
      </c>
      <c r="D25" s="66" t="s">
        <v>186</v>
      </c>
      <c r="E25" s="78" t="s">
        <v>5</v>
      </c>
      <c r="F25" s="78" t="s">
        <v>5</v>
      </c>
      <c r="G25" s="61" t="s">
        <v>10</v>
      </c>
      <c r="H25" s="61"/>
      <c r="I25" s="58" t="s">
        <v>180</v>
      </c>
      <c r="J25" s="4"/>
    </row>
    <row r="26" spans="1:10" ht="55.5" customHeight="1">
      <c r="A26" s="61">
        <v>8</v>
      </c>
      <c r="B26" s="66" t="s">
        <v>173</v>
      </c>
      <c r="C26" s="62" t="s">
        <v>154</v>
      </c>
      <c r="D26" s="66" t="s">
        <v>187</v>
      </c>
      <c r="E26" s="78" t="s">
        <v>5</v>
      </c>
      <c r="F26" s="78" t="s">
        <v>5</v>
      </c>
      <c r="G26" s="61" t="s">
        <v>10</v>
      </c>
      <c r="H26" s="61"/>
      <c r="I26" s="58" t="s">
        <v>180</v>
      </c>
      <c r="J26" s="4"/>
    </row>
    <row r="27" spans="1:10" ht="54.75" customHeight="1">
      <c r="A27" s="61">
        <v>9</v>
      </c>
      <c r="B27" s="66" t="s">
        <v>174</v>
      </c>
      <c r="C27" s="62" t="s">
        <v>154</v>
      </c>
      <c r="D27" s="66" t="s">
        <v>188</v>
      </c>
      <c r="E27" s="78" t="s">
        <v>5</v>
      </c>
      <c r="F27" s="78" t="s">
        <v>5</v>
      </c>
      <c r="G27" s="61" t="s">
        <v>10</v>
      </c>
      <c r="H27" s="61"/>
      <c r="I27" s="58" t="s">
        <v>180</v>
      </c>
      <c r="J27" s="4"/>
    </row>
    <row r="28" spans="1:10" ht="55.5" customHeight="1">
      <c r="A28" s="61">
        <v>10</v>
      </c>
      <c r="B28" s="66" t="s">
        <v>175</v>
      </c>
      <c r="C28" s="62" t="s">
        <v>155</v>
      </c>
      <c r="D28" s="66" t="s">
        <v>189</v>
      </c>
      <c r="E28" s="78" t="s">
        <v>5</v>
      </c>
      <c r="F28" s="78" t="s">
        <v>5</v>
      </c>
      <c r="G28" s="61" t="s">
        <v>10</v>
      </c>
      <c r="H28" s="61"/>
      <c r="I28" s="58" t="s">
        <v>180</v>
      </c>
      <c r="J28" s="4"/>
    </row>
    <row r="29" spans="1:10" ht="70.5" customHeight="1">
      <c r="A29" s="216" t="s">
        <v>157</v>
      </c>
      <c r="B29" s="216"/>
      <c r="C29" s="216"/>
      <c r="D29" s="216"/>
      <c r="E29" s="77" t="s">
        <v>5</v>
      </c>
      <c r="F29" s="77" t="s">
        <v>5</v>
      </c>
      <c r="G29" s="266" t="s">
        <v>156</v>
      </c>
      <c r="H29" s="266"/>
      <c r="I29" s="75" t="s">
        <v>190</v>
      </c>
      <c r="J29" s="4"/>
    </row>
    <row r="30" spans="1:10" ht="33.450000000000003" customHeight="1">
      <c r="D30" s="215" t="s">
        <v>137</v>
      </c>
      <c r="E30" s="215"/>
      <c r="F30" s="215"/>
      <c r="G30" s="215"/>
      <c r="H30" s="215"/>
      <c r="I30" s="215"/>
    </row>
    <row r="31" spans="1:10" ht="31.5" customHeight="1">
      <c r="D31" s="217" t="s">
        <v>195</v>
      </c>
      <c r="E31" s="217"/>
      <c r="F31" s="217"/>
      <c r="G31" s="217"/>
      <c r="H31" s="217"/>
      <c r="I31" s="217"/>
    </row>
    <row r="32" spans="1:10" ht="31.5" customHeight="1">
      <c r="D32" s="217" t="s">
        <v>196</v>
      </c>
      <c r="E32" s="217"/>
      <c r="F32" s="217"/>
      <c r="G32" s="217"/>
      <c r="H32" s="217"/>
      <c r="I32" s="217"/>
    </row>
    <row r="33" spans="3:9" ht="31.5" customHeight="1">
      <c r="C33" s="5"/>
      <c r="D33" s="217" t="s">
        <v>197</v>
      </c>
      <c r="E33" s="217"/>
      <c r="F33" s="217"/>
      <c r="G33" s="217"/>
      <c r="H33" s="217"/>
      <c r="I33" s="217"/>
    </row>
    <row r="34" spans="3:9" ht="31.5" customHeight="1">
      <c r="D34" s="217" t="s">
        <v>201</v>
      </c>
      <c r="E34" s="217"/>
      <c r="F34" s="217"/>
      <c r="G34" s="217"/>
      <c r="H34" s="217"/>
      <c r="I34" s="217"/>
    </row>
    <row r="35" spans="3:9" ht="31.5" customHeight="1">
      <c r="C35" s="5"/>
      <c r="D35" s="217" t="s">
        <v>200</v>
      </c>
      <c r="E35" s="217"/>
      <c r="F35" s="217"/>
      <c r="G35" s="217"/>
      <c r="H35" s="217"/>
      <c r="I35" s="217"/>
    </row>
    <row r="36" spans="3:9" ht="31.5" customHeight="1">
      <c r="D36" s="217" t="s">
        <v>199</v>
      </c>
      <c r="E36" s="217"/>
      <c r="F36" s="217"/>
      <c r="G36" s="217"/>
      <c r="H36" s="217"/>
      <c r="I36" s="217"/>
    </row>
    <row r="37" spans="3:9" ht="31.5" customHeight="1">
      <c r="C37" s="5"/>
      <c r="D37" s="217" t="s">
        <v>202</v>
      </c>
      <c r="E37" s="217"/>
      <c r="F37" s="217"/>
      <c r="G37" s="217"/>
      <c r="H37" s="217"/>
      <c r="I37" s="217"/>
    </row>
    <row r="38" spans="3:9" ht="31.5" customHeight="1">
      <c r="C38" s="5"/>
      <c r="D38" s="217" t="s">
        <v>198</v>
      </c>
      <c r="E38" s="217"/>
      <c r="F38" s="217"/>
      <c r="G38" s="217"/>
      <c r="H38" s="217"/>
      <c r="I38" s="217"/>
    </row>
    <row r="39" spans="3:9">
      <c r="C39" s="5"/>
    </row>
    <row r="40" spans="3:9">
      <c r="C40" s="5"/>
    </row>
    <row r="41" spans="3:9">
      <c r="C41" s="5"/>
    </row>
    <row r="42" spans="3:9">
      <c r="C42" s="5"/>
    </row>
    <row r="43" spans="3:9">
      <c r="C43" s="5"/>
    </row>
    <row r="44" spans="3:9">
      <c r="C44" s="5"/>
    </row>
    <row r="45" spans="3:9">
      <c r="C45" s="5"/>
    </row>
  </sheetData>
  <mergeCells count="21">
    <mergeCell ref="D31:I31"/>
    <mergeCell ref="A2:I2"/>
    <mergeCell ref="A3:I3"/>
    <mergeCell ref="A4:I4"/>
    <mergeCell ref="A5:C6"/>
    <mergeCell ref="D5:D7"/>
    <mergeCell ref="E5:F6"/>
    <mergeCell ref="G5:H6"/>
    <mergeCell ref="I5:I7"/>
    <mergeCell ref="B14:C14"/>
    <mergeCell ref="B18:C18"/>
    <mergeCell ref="A29:D29"/>
    <mergeCell ref="G29:H29"/>
    <mergeCell ref="D30:I30"/>
    <mergeCell ref="D38:I38"/>
    <mergeCell ref="D32:I32"/>
    <mergeCell ref="D33:I33"/>
    <mergeCell ref="D34:I34"/>
    <mergeCell ref="D35:I35"/>
    <mergeCell ref="D36:I36"/>
    <mergeCell ref="D37:I37"/>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82FB-9654-46A6-AC6D-C43A7C317A16}">
  <sheetPr codeName="Sheet26"/>
  <dimension ref="A1:U36"/>
  <sheetViews>
    <sheetView topLeftCell="A16" zoomScale="70" zoomScaleNormal="70" workbookViewId="0">
      <selection activeCell="S22" sqref="S22"/>
    </sheetView>
  </sheetViews>
  <sheetFormatPr defaultRowHeight="21.9" customHeight="1"/>
  <cols>
    <col min="1" max="1" width="8.7265625" customWidth="1"/>
    <col min="2" max="2" width="21.90625" customWidth="1"/>
    <col min="3" max="3" width="13.08984375" customWidth="1"/>
    <col min="4" max="4" width="17.453125" customWidth="1"/>
    <col min="5" max="5" width="26.08984375" customWidth="1"/>
    <col min="6" max="6" width="21.90625" customWidth="1"/>
    <col min="7" max="7" width="26.08984375" hidden="1" customWidth="1"/>
    <col min="8" max="8" width="17.453125" hidden="1" customWidth="1"/>
    <col min="9" max="9" width="26.08984375" hidden="1" customWidth="1"/>
    <col min="10" max="10" width="13.08984375" hidden="1" customWidth="1"/>
    <col min="11" max="11" width="16.7265625" hidden="1" customWidth="1"/>
    <col min="12" max="12" width="17.453125" hidden="1" customWidth="1"/>
    <col min="13" max="13" width="0" hidden="1" customWidth="1"/>
    <col min="14" max="14" width="11.08984375" hidden="1" customWidth="1"/>
    <col min="15" max="15" width="11" hidden="1" customWidth="1"/>
    <col min="16" max="16" width="13.08984375" hidden="1" customWidth="1"/>
    <col min="17" max="17" width="13.08984375" customWidth="1"/>
    <col min="18" max="18" width="41" style="117" customWidth="1"/>
  </cols>
  <sheetData>
    <row r="1" spans="1:21" s="84" customFormat="1" ht="18">
      <c r="A1" s="79"/>
      <c r="B1" s="81"/>
      <c r="C1" s="55"/>
      <c r="D1" s="55"/>
      <c r="E1" s="79"/>
      <c r="F1" s="79"/>
      <c r="G1" s="79"/>
      <c r="H1" s="79"/>
      <c r="I1" s="82"/>
      <c r="J1" s="83"/>
      <c r="K1" s="83"/>
      <c r="L1" s="115"/>
      <c r="M1" s="115"/>
      <c r="N1" s="115"/>
      <c r="O1" s="115"/>
      <c r="P1" s="115"/>
      <c r="Q1" s="115"/>
      <c r="R1" s="116" t="s">
        <v>140</v>
      </c>
      <c r="S1" s="115"/>
      <c r="T1" s="115"/>
      <c r="U1" s="115"/>
    </row>
    <row r="2" spans="1:21" ht="45" customHeight="1">
      <c r="A2" s="283" t="s">
        <v>219</v>
      </c>
      <c r="B2" s="283"/>
      <c r="C2" s="283"/>
      <c r="D2" s="283"/>
      <c r="E2" s="283"/>
      <c r="F2" s="283"/>
      <c r="G2" s="283"/>
      <c r="H2" s="283"/>
      <c r="I2" s="283"/>
      <c r="J2" s="283"/>
      <c r="K2" s="283"/>
      <c r="L2" s="283"/>
      <c r="M2" s="283"/>
      <c r="N2" s="283"/>
      <c r="O2" s="283"/>
      <c r="P2" s="283"/>
      <c r="Q2" s="283"/>
      <c r="R2" s="283"/>
      <c r="S2" s="283"/>
      <c r="T2" s="283"/>
      <c r="U2" s="283"/>
    </row>
    <row r="3" spans="1:21" ht="30" customHeight="1">
      <c r="A3" s="284" t="e">
        <f>#REF!</f>
        <v>#REF!</v>
      </c>
      <c r="B3" s="284"/>
      <c r="C3" s="284"/>
      <c r="D3" s="284"/>
      <c r="E3" s="284"/>
      <c r="F3" s="284"/>
      <c r="G3" s="284"/>
      <c r="H3" s="284"/>
      <c r="I3" s="284"/>
      <c r="J3" s="284"/>
      <c r="K3" s="284"/>
      <c r="L3" s="284"/>
      <c r="M3" s="284"/>
      <c r="N3" s="284"/>
      <c r="O3" s="284"/>
      <c r="P3" s="284"/>
      <c r="Q3" s="284"/>
      <c r="R3" s="284"/>
      <c r="S3" s="284"/>
      <c r="T3" s="284"/>
      <c r="U3" s="284"/>
    </row>
    <row r="4" spans="1:21" ht="30" customHeight="1">
      <c r="A4" s="268" t="s">
        <v>325</v>
      </c>
      <c r="B4" s="269"/>
      <c r="C4" s="269"/>
      <c r="D4" s="269"/>
      <c r="E4" s="269"/>
      <c r="F4" s="269"/>
      <c r="G4" s="269"/>
      <c r="H4" s="269"/>
      <c r="I4" s="269"/>
      <c r="J4" s="269"/>
      <c r="K4" s="269"/>
      <c r="L4" s="269"/>
      <c r="M4" s="269"/>
      <c r="N4" s="269"/>
      <c r="O4" s="269"/>
      <c r="P4" s="269"/>
      <c r="Q4" s="269"/>
      <c r="R4" s="269"/>
      <c r="S4" s="269"/>
      <c r="T4" s="269"/>
      <c r="U4" s="270"/>
    </row>
    <row r="5" spans="1:21" s="85" customFormat="1" ht="34.5" customHeight="1">
      <c r="A5" s="285" t="s">
        <v>215</v>
      </c>
      <c r="B5" s="218" t="s">
        <v>283</v>
      </c>
      <c r="C5" s="285"/>
      <c r="D5" s="218" t="s">
        <v>282</v>
      </c>
      <c r="E5" s="285"/>
      <c r="F5" s="285"/>
      <c r="G5" s="285"/>
      <c r="H5" s="285"/>
      <c r="I5" s="285"/>
      <c r="J5" s="285"/>
      <c r="K5" s="285"/>
      <c r="L5" s="285"/>
      <c r="M5" s="285"/>
      <c r="N5" s="285"/>
      <c r="O5" s="285"/>
      <c r="P5" s="218" t="s">
        <v>4</v>
      </c>
      <c r="Q5" s="285"/>
      <c r="R5" s="286" t="s">
        <v>279</v>
      </c>
      <c r="S5" s="120"/>
      <c r="T5" s="120"/>
      <c r="U5" s="120"/>
    </row>
    <row r="6" spans="1:21" s="85" customFormat="1" ht="36.75" customHeight="1">
      <c r="A6" s="285"/>
      <c r="B6" s="76" t="s">
        <v>326</v>
      </c>
      <c r="C6" s="76" t="s">
        <v>327</v>
      </c>
      <c r="D6" s="285"/>
      <c r="E6" s="285"/>
      <c r="F6" s="285"/>
      <c r="G6" s="285"/>
      <c r="H6" s="285"/>
      <c r="I6" s="285"/>
      <c r="J6" s="285"/>
      <c r="K6" s="285"/>
      <c r="L6" s="285"/>
      <c r="M6" s="285"/>
      <c r="N6" s="285"/>
      <c r="O6" s="285"/>
      <c r="P6" s="76" t="s">
        <v>204</v>
      </c>
      <c r="Q6" s="76" t="s">
        <v>205</v>
      </c>
      <c r="R6" s="287"/>
      <c r="S6" s="120"/>
      <c r="T6" s="120"/>
      <c r="U6" s="120"/>
    </row>
    <row r="7" spans="1:21" ht="30" customHeight="1">
      <c r="A7" s="273">
        <v>1</v>
      </c>
      <c r="B7" s="273" t="s">
        <v>166</v>
      </c>
      <c r="C7" s="273">
        <v>1</v>
      </c>
      <c r="D7" s="80" t="s">
        <v>215</v>
      </c>
      <c r="E7" s="80" t="s">
        <v>328</v>
      </c>
      <c r="F7" s="80" t="s">
        <v>329</v>
      </c>
      <c r="G7" s="80" t="s">
        <v>330</v>
      </c>
      <c r="H7" s="80" t="s">
        <v>331</v>
      </c>
      <c r="I7" s="80" t="s">
        <v>332</v>
      </c>
      <c r="J7" s="80" t="s">
        <v>333</v>
      </c>
      <c r="K7" s="80" t="s">
        <v>334</v>
      </c>
      <c r="L7" s="80" t="s">
        <v>335</v>
      </c>
      <c r="M7" s="80" t="s">
        <v>336</v>
      </c>
      <c r="N7" s="80" t="s">
        <v>337</v>
      </c>
      <c r="O7" s="80" t="s">
        <v>338</v>
      </c>
      <c r="P7" s="273" t="s">
        <v>212</v>
      </c>
      <c r="Q7" s="273"/>
      <c r="R7" s="280" t="s">
        <v>402</v>
      </c>
      <c r="S7" s="119"/>
      <c r="T7" s="119"/>
      <c r="U7" s="119"/>
    </row>
    <row r="8" spans="1:21" ht="30" customHeight="1">
      <c r="A8" s="273"/>
      <c r="B8" s="273"/>
      <c r="C8" s="273"/>
      <c r="D8" s="121" t="s">
        <v>216</v>
      </c>
      <c r="E8" s="121" t="s">
        <v>339</v>
      </c>
      <c r="F8" s="121" t="s">
        <v>340</v>
      </c>
      <c r="G8" s="121" t="s">
        <v>340</v>
      </c>
      <c r="H8" s="121" t="s">
        <v>340</v>
      </c>
      <c r="I8" s="121" t="s">
        <v>340</v>
      </c>
      <c r="J8" s="121" t="s">
        <v>340</v>
      </c>
      <c r="K8" s="121" t="s">
        <v>340</v>
      </c>
      <c r="L8" s="121" t="s">
        <v>340</v>
      </c>
      <c r="M8" s="121" t="s">
        <v>340</v>
      </c>
      <c r="N8" s="121" t="s">
        <v>340</v>
      </c>
      <c r="O8" s="121" t="s">
        <v>340</v>
      </c>
      <c r="P8" s="273"/>
      <c r="Q8" s="273"/>
      <c r="R8" s="280"/>
      <c r="S8" s="119"/>
      <c r="T8" s="119"/>
      <c r="U8" s="119"/>
    </row>
    <row r="9" spans="1:21" ht="30" customHeight="1">
      <c r="A9" s="273"/>
      <c r="B9" s="273"/>
      <c r="C9" s="273"/>
      <c r="D9" s="121" t="s">
        <v>341</v>
      </c>
      <c r="E9" s="121" t="s">
        <v>342</v>
      </c>
      <c r="F9" s="121" t="s">
        <v>343</v>
      </c>
      <c r="G9" s="121" t="s">
        <v>344</v>
      </c>
      <c r="H9" s="121" t="s">
        <v>345</v>
      </c>
      <c r="I9" s="121" t="s">
        <v>346</v>
      </c>
      <c r="J9" s="121" t="s">
        <v>347</v>
      </c>
      <c r="K9" s="121" t="s">
        <v>348</v>
      </c>
      <c r="L9" s="121" t="s">
        <v>340</v>
      </c>
      <c r="M9" s="121" t="s">
        <v>349</v>
      </c>
      <c r="N9" s="121" t="s">
        <v>350</v>
      </c>
      <c r="O9" s="121" t="s">
        <v>351</v>
      </c>
      <c r="P9" s="273"/>
      <c r="Q9" s="273"/>
      <c r="R9" s="280"/>
      <c r="S9" s="119"/>
      <c r="T9" s="119"/>
      <c r="U9" s="119"/>
    </row>
    <row r="10" spans="1:21" ht="15">
      <c r="A10" s="273"/>
      <c r="B10" s="273"/>
      <c r="C10" s="273"/>
      <c r="D10" s="281"/>
      <c r="E10" s="281"/>
      <c r="F10" s="281"/>
      <c r="G10" s="281"/>
      <c r="H10" s="281"/>
      <c r="I10" s="281"/>
      <c r="J10" s="281"/>
      <c r="K10" s="281"/>
      <c r="L10" s="281"/>
      <c r="M10" s="281"/>
      <c r="N10" s="281"/>
      <c r="O10" s="281"/>
      <c r="P10" s="273"/>
      <c r="Q10" s="273"/>
      <c r="R10" s="280"/>
      <c r="S10" s="119"/>
      <c r="T10" s="119"/>
      <c r="U10" s="119"/>
    </row>
    <row r="11" spans="1:21" ht="20.399999999999999">
      <c r="A11" s="273"/>
      <c r="B11" s="273"/>
      <c r="C11" s="273"/>
      <c r="D11" s="282" t="s">
        <v>352</v>
      </c>
      <c r="E11" s="282"/>
      <c r="F11" s="282"/>
      <c r="G11" s="282"/>
      <c r="H11" s="282"/>
      <c r="I11" s="282"/>
      <c r="J11" s="282"/>
      <c r="K11" s="121" t="s">
        <v>353</v>
      </c>
      <c r="L11" s="119"/>
      <c r="M11" s="119"/>
      <c r="N11" s="119"/>
      <c r="O11" s="119"/>
      <c r="P11" s="273"/>
      <c r="Q11" s="273"/>
      <c r="R11" s="280"/>
      <c r="S11" s="119"/>
      <c r="T11" s="119"/>
      <c r="U11" s="119"/>
    </row>
    <row r="12" spans="1:21" ht="78">
      <c r="A12" s="273"/>
      <c r="B12" s="273"/>
      <c r="C12" s="273"/>
      <c r="D12" s="121" t="s">
        <v>328</v>
      </c>
      <c r="E12" s="121" t="s">
        <v>354</v>
      </c>
      <c r="F12" s="121" t="s">
        <v>355</v>
      </c>
      <c r="G12" s="121" t="s">
        <v>356</v>
      </c>
      <c r="H12" s="121" t="s">
        <v>357</v>
      </c>
      <c r="I12" s="121" t="s">
        <v>358</v>
      </c>
      <c r="J12" s="121" t="s">
        <v>359</v>
      </c>
      <c r="K12" s="121" t="s">
        <v>360</v>
      </c>
      <c r="L12" s="119"/>
      <c r="M12" s="119"/>
      <c r="N12" s="119"/>
      <c r="O12" s="119"/>
      <c r="P12" s="273"/>
      <c r="Q12" s="273"/>
      <c r="R12" s="280"/>
      <c r="S12" s="119"/>
      <c r="T12" s="119"/>
      <c r="U12" s="119"/>
    </row>
    <row r="13" spans="1:21" ht="46.8">
      <c r="A13" s="273"/>
      <c r="B13" s="273"/>
      <c r="C13" s="273"/>
      <c r="D13" s="121" t="s">
        <v>342</v>
      </c>
      <c r="E13" s="121" t="s">
        <v>361</v>
      </c>
      <c r="F13" s="121" t="s">
        <v>362</v>
      </c>
      <c r="G13" s="121" t="s">
        <v>363</v>
      </c>
      <c r="H13" s="121" t="s">
        <v>340</v>
      </c>
      <c r="I13" s="121" t="s">
        <v>340</v>
      </c>
      <c r="J13" s="121" t="s">
        <v>340</v>
      </c>
      <c r="K13" s="121" t="s">
        <v>364</v>
      </c>
      <c r="L13" s="119"/>
      <c r="M13" s="119"/>
      <c r="N13" s="119"/>
      <c r="O13" s="119"/>
      <c r="P13" s="273"/>
      <c r="Q13" s="273"/>
      <c r="R13" s="280"/>
      <c r="S13" s="119"/>
      <c r="T13" s="119"/>
      <c r="U13" s="119"/>
    </row>
    <row r="14" spans="1:21" ht="30" customHeight="1">
      <c r="A14" s="273">
        <v>2</v>
      </c>
      <c r="B14" s="273" t="s">
        <v>167</v>
      </c>
      <c r="C14" s="273">
        <v>2</v>
      </c>
      <c r="D14" s="80" t="s">
        <v>215</v>
      </c>
      <c r="E14" s="80" t="s">
        <v>328</v>
      </c>
      <c r="F14" s="80" t="s">
        <v>329</v>
      </c>
      <c r="G14" s="80" t="s">
        <v>330</v>
      </c>
      <c r="H14" s="80" t="s">
        <v>331</v>
      </c>
      <c r="I14" s="80" t="s">
        <v>332</v>
      </c>
      <c r="J14" s="80" t="s">
        <v>333</v>
      </c>
      <c r="K14" s="80" t="s">
        <v>334</v>
      </c>
      <c r="L14" s="80" t="s">
        <v>335</v>
      </c>
      <c r="M14" s="80" t="s">
        <v>336</v>
      </c>
      <c r="N14" s="80" t="s">
        <v>337</v>
      </c>
      <c r="O14" s="80" t="s">
        <v>338</v>
      </c>
      <c r="P14" s="273" t="s">
        <v>212</v>
      </c>
      <c r="Q14" s="273"/>
      <c r="R14" s="280" t="s">
        <v>404</v>
      </c>
      <c r="S14" s="119"/>
      <c r="T14" s="119"/>
      <c r="U14" s="119"/>
    </row>
    <row r="15" spans="1:21" ht="30" customHeight="1">
      <c r="A15" s="273"/>
      <c r="B15" s="273"/>
      <c r="C15" s="273"/>
      <c r="D15" s="121" t="s">
        <v>217</v>
      </c>
      <c r="E15" s="121" t="s">
        <v>365</v>
      </c>
      <c r="F15" s="121" t="s">
        <v>340</v>
      </c>
      <c r="G15" s="121" t="s">
        <v>340</v>
      </c>
      <c r="H15" s="121" t="s">
        <v>340</v>
      </c>
      <c r="I15" s="121" t="s">
        <v>340</v>
      </c>
      <c r="J15" s="121" t="s">
        <v>340</v>
      </c>
      <c r="K15" s="121" t="s">
        <v>340</v>
      </c>
      <c r="L15" s="121" t="s">
        <v>340</v>
      </c>
      <c r="M15" s="121" t="s">
        <v>340</v>
      </c>
      <c r="N15" s="121" t="s">
        <v>340</v>
      </c>
      <c r="O15" s="121" t="s">
        <v>340</v>
      </c>
      <c r="P15" s="273"/>
      <c r="Q15" s="273"/>
      <c r="R15" s="280"/>
      <c r="S15" s="119"/>
      <c r="T15" s="119"/>
      <c r="U15" s="119"/>
    </row>
    <row r="16" spans="1:21" ht="30" customHeight="1">
      <c r="A16" s="273"/>
      <c r="B16" s="273"/>
      <c r="C16" s="273"/>
      <c r="D16" s="121" t="s">
        <v>366</v>
      </c>
      <c r="E16" s="121" t="s">
        <v>367</v>
      </c>
      <c r="F16" s="50" t="s">
        <v>403</v>
      </c>
      <c r="G16" s="121" t="s">
        <v>369</v>
      </c>
      <c r="H16" s="121" t="s">
        <v>370</v>
      </c>
      <c r="I16" s="121" t="s">
        <v>371</v>
      </c>
      <c r="J16" s="121" t="s">
        <v>372</v>
      </c>
      <c r="K16" s="121" t="s">
        <v>373</v>
      </c>
      <c r="L16" s="121" t="s">
        <v>340</v>
      </c>
      <c r="M16" s="121" t="s">
        <v>349</v>
      </c>
      <c r="N16" s="121" t="s">
        <v>350</v>
      </c>
      <c r="O16" s="121" t="s">
        <v>374</v>
      </c>
      <c r="P16" s="273"/>
      <c r="Q16" s="273"/>
      <c r="R16" s="280"/>
      <c r="S16" s="119"/>
      <c r="T16" s="119"/>
      <c r="U16" s="119"/>
    </row>
    <row r="17" spans="1:21" ht="30" customHeight="1">
      <c r="A17" s="273"/>
      <c r="B17" s="273"/>
      <c r="C17" s="273"/>
      <c r="D17" s="121" t="s">
        <v>375</v>
      </c>
      <c r="E17" s="121" t="s">
        <v>367</v>
      </c>
      <c r="F17" s="121" t="s">
        <v>368</v>
      </c>
      <c r="G17" s="121" t="s">
        <v>369</v>
      </c>
      <c r="H17" s="121" t="s">
        <v>370</v>
      </c>
      <c r="I17" s="121" t="s">
        <v>371</v>
      </c>
      <c r="J17" s="121" t="s">
        <v>372</v>
      </c>
      <c r="K17" s="121" t="s">
        <v>373</v>
      </c>
      <c r="L17" s="121" t="s">
        <v>340</v>
      </c>
      <c r="M17" s="121" t="s">
        <v>349</v>
      </c>
      <c r="N17" s="121" t="s">
        <v>350</v>
      </c>
      <c r="O17" s="121" t="s">
        <v>374</v>
      </c>
      <c r="P17" s="273"/>
      <c r="Q17" s="273"/>
      <c r="R17" s="280"/>
      <c r="S17" s="119"/>
      <c r="T17" s="119"/>
      <c r="U17" s="119"/>
    </row>
    <row r="18" spans="1:21" ht="30" customHeight="1">
      <c r="A18" s="273">
        <v>3</v>
      </c>
      <c r="B18" s="273" t="s">
        <v>169</v>
      </c>
      <c r="C18" s="273">
        <v>2</v>
      </c>
      <c r="D18" s="80" t="s">
        <v>215</v>
      </c>
      <c r="E18" s="80" t="s">
        <v>328</v>
      </c>
      <c r="F18" s="80" t="s">
        <v>329</v>
      </c>
      <c r="G18" s="80" t="s">
        <v>330</v>
      </c>
      <c r="H18" s="80" t="s">
        <v>331</v>
      </c>
      <c r="I18" s="80" t="s">
        <v>332</v>
      </c>
      <c r="J18" s="80" t="s">
        <v>333</v>
      </c>
      <c r="K18" s="80" t="s">
        <v>334</v>
      </c>
      <c r="L18" s="80" t="s">
        <v>335</v>
      </c>
      <c r="M18" s="80" t="s">
        <v>336</v>
      </c>
      <c r="N18" s="80" t="s">
        <v>337</v>
      </c>
      <c r="O18" s="80" t="s">
        <v>338</v>
      </c>
      <c r="P18" s="273" t="s">
        <v>212</v>
      </c>
      <c r="Q18" s="273"/>
      <c r="R18" s="280" t="s">
        <v>408</v>
      </c>
      <c r="S18" s="124" t="s">
        <v>409</v>
      </c>
      <c r="T18" s="119"/>
      <c r="U18" s="119"/>
    </row>
    <row r="19" spans="1:21" ht="30" customHeight="1">
      <c r="A19" s="273"/>
      <c r="B19" s="273"/>
      <c r="C19" s="273"/>
      <c r="D19" s="121" t="s">
        <v>376</v>
      </c>
      <c r="E19" s="121" t="s">
        <v>377</v>
      </c>
      <c r="F19" s="121"/>
      <c r="G19" s="121" t="s">
        <v>340</v>
      </c>
      <c r="H19" s="121" t="s">
        <v>340</v>
      </c>
      <c r="I19" s="121" t="s">
        <v>340</v>
      </c>
      <c r="J19" s="121" t="s">
        <v>340</v>
      </c>
      <c r="K19" s="121" t="s">
        <v>340</v>
      </c>
      <c r="L19" s="121" t="s">
        <v>340</v>
      </c>
      <c r="M19" s="121" t="s">
        <v>340</v>
      </c>
      <c r="N19" s="121" t="s">
        <v>340</v>
      </c>
      <c r="O19" s="121" t="s">
        <v>340</v>
      </c>
      <c r="P19" s="273"/>
      <c r="Q19" s="273"/>
      <c r="R19" s="280"/>
      <c r="S19" s="119"/>
      <c r="T19" s="119"/>
      <c r="U19" s="119"/>
    </row>
    <row r="20" spans="1:21" ht="30" customHeight="1">
      <c r="A20" s="273"/>
      <c r="B20" s="273"/>
      <c r="C20" s="273"/>
      <c r="D20" s="121" t="s">
        <v>378</v>
      </c>
      <c r="E20" s="121" t="s">
        <v>379</v>
      </c>
      <c r="F20" s="50" t="s">
        <v>405</v>
      </c>
      <c r="G20" s="50" t="s">
        <v>406</v>
      </c>
      <c r="H20" s="121" t="s">
        <v>382</v>
      </c>
      <c r="I20" s="121" t="s">
        <v>383</v>
      </c>
      <c r="J20" s="121" t="s">
        <v>384</v>
      </c>
      <c r="K20" s="121" t="s">
        <v>348</v>
      </c>
      <c r="L20" s="121" t="s">
        <v>340</v>
      </c>
      <c r="M20" s="121" t="s">
        <v>349</v>
      </c>
      <c r="N20" s="121" t="s">
        <v>350</v>
      </c>
      <c r="O20" s="121" t="s">
        <v>374</v>
      </c>
      <c r="P20" s="273"/>
      <c r="Q20" s="273"/>
      <c r="R20" s="280"/>
      <c r="S20" s="119"/>
      <c r="T20" s="119"/>
      <c r="U20" s="119"/>
    </row>
    <row r="21" spans="1:21" ht="30" customHeight="1">
      <c r="A21" s="273"/>
      <c r="B21" s="273"/>
      <c r="C21" s="273"/>
      <c r="D21" s="121" t="s">
        <v>385</v>
      </c>
      <c r="E21" s="121" t="s">
        <v>379</v>
      </c>
      <c r="F21" s="121" t="s">
        <v>380</v>
      </c>
      <c r="G21" s="121" t="s">
        <v>381</v>
      </c>
      <c r="H21" s="50" t="s">
        <v>407</v>
      </c>
      <c r="I21" s="121" t="s">
        <v>383</v>
      </c>
      <c r="J21" s="121" t="s">
        <v>384</v>
      </c>
      <c r="K21" s="121" t="s">
        <v>348</v>
      </c>
      <c r="L21" s="121" t="s">
        <v>340</v>
      </c>
      <c r="M21" s="121" t="s">
        <v>349</v>
      </c>
      <c r="N21" s="121" t="s">
        <v>350</v>
      </c>
      <c r="O21" s="121" t="s">
        <v>374</v>
      </c>
      <c r="P21" s="273"/>
      <c r="Q21" s="273"/>
      <c r="R21" s="280"/>
      <c r="S21" s="119"/>
      <c r="T21" s="119"/>
      <c r="U21" s="119"/>
    </row>
    <row r="22" spans="1:21" ht="78">
      <c r="A22" s="273">
        <v>4</v>
      </c>
      <c r="B22" s="273" t="s">
        <v>386</v>
      </c>
      <c r="C22" s="273">
        <v>1</v>
      </c>
      <c r="D22" s="80" t="s">
        <v>215</v>
      </c>
      <c r="E22" s="80" t="s">
        <v>328</v>
      </c>
      <c r="F22" s="80" t="s">
        <v>329</v>
      </c>
      <c r="G22" s="80" t="s">
        <v>330</v>
      </c>
      <c r="H22" s="80" t="s">
        <v>331</v>
      </c>
      <c r="I22" s="80" t="s">
        <v>332</v>
      </c>
      <c r="J22" s="80" t="s">
        <v>333</v>
      </c>
      <c r="K22" s="80" t="s">
        <v>334</v>
      </c>
      <c r="L22" s="80" t="s">
        <v>335</v>
      </c>
      <c r="M22" s="80" t="s">
        <v>336</v>
      </c>
      <c r="N22" s="80" t="s">
        <v>337</v>
      </c>
      <c r="O22" s="80" t="s">
        <v>338</v>
      </c>
      <c r="P22" s="273" t="s">
        <v>212</v>
      </c>
      <c r="Q22" s="273"/>
      <c r="R22" s="277" t="s">
        <v>419</v>
      </c>
      <c r="S22" s="125" t="s">
        <v>418</v>
      </c>
      <c r="T22" s="119"/>
      <c r="U22" s="119"/>
    </row>
    <row r="23" spans="1:21" ht="35.25" customHeight="1">
      <c r="A23" s="273"/>
      <c r="B23" s="273"/>
      <c r="C23" s="273"/>
      <c r="D23" s="121" t="s">
        <v>387</v>
      </c>
      <c r="E23" s="50" t="s">
        <v>386</v>
      </c>
      <c r="F23" s="121" t="s">
        <v>340</v>
      </c>
      <c r="G23" s="121" t="s">
        <v>340</v>
      </c>
      <c r="H23" s="121" t="s">
        <v>340</v>
      </c>
      <c r="I23" s="121" t="s">
        <v>340</v>
      </c>
      <c r="J23" s="121" t="s">
        <v>340</v>
      </c>
      <c r="K23" s="121" t="s">
        <v>340</v>
      </c>
      <c r="L23" s="121" t="s">
        <v>340</v>
      </c>
      <c r="M23" s="121" t="s">
        <v>340</v>
      </c>
      <c r="N23" s="121" t="s">
        <v>340</v>
      </c>
      <c r="O23" s="121" t="s">
        <v>340</v>
      </c>
      <c r="P23" s="273"/>
      <c r="Q23" s="273"/>
      <c r="R23" s="278"/>
      <c r="S23" s="119"/>
      <c r="T23" s="119"/>
      <c r="U23" s="119"/>
    </row>
    <row r="24" spans="1:21" ht="49.5" customHeight="1">
      <c r="A24" s="273"/>
      <c r="B24" s="273"/>
      <c r="C24" s="273"/>
      <c r="D24" s="121" t="s">
        <v>388</v>
      </c>
      <c r="E24" s="121" t="s">
        <v>389</v>
      </c>
      <c r="F24" s="50" t="s">
        <v>410</v>
      </c>
      <c r="G24" s="50" t="s">
        <v>411</v>
      </c>
      <c r="H24" s="50" t="s">
        <v>412</v>
      </c>
      <c r="I24" s="121" t="s">
        <v>383</v>
      </c>
      <c r="J24" s="121" t="s">
        <v>390</v>
      </c>
      <c r="K24" s="121" t="s">
        <v>348</v>
      </c>
      <c r="L24" s="121" t="s">
        <v>340</v>
      </c>
      <c r="M24" s="121" t="s">
        <v>349</v>
      </c>
      <c r="N24" s="121" t="s">
        <v>350</v>
      </c>
      <c r="O24" s="121" t="s">
        <v>374</v>
      </c>
      <c r="P24" s="273"/>
      <c r="Q24" s="273"/>
      <c r="R24" s="279"/>
      <c r="S24" s="119"/>
      <c r="T24" s="119"/>
      <c r="U24" s="119"/>
    </row>
    <row r="25" spans="1:21" ht="75" customHeight="1">
      <c r="A25" s="273">
        <v>5</v>
      </c>
      <c r="B25" s="273" t="s">
        <v>391</v>
      </c>
      <c r="C25" s="273">
        <v>1</v>
      </c>
      <c r="D25" s="80" t="s">
        <v>215</v>
      </c>
      <c r="E25" s="80" t="s">
        <v>328</v>
      </c>
      <c r="F25" s="80" t="s">
        <v>329</v>
      </c>
      <c r="G25" s="80" t="s">
        <v>330</v>
      </c>
      <c r="H25" s="80" t="s">
        <v>331</v>
      </c>
      <c r="I25" s="80" t="s">
        <v>332</v>
      </c>
      <c r="J25" s="80" t="s">
        <v>333</v>
      </c>
      <c r="K25" s="80" t="s">
        <v>334</v>
      </c>
      <c r="L25" s="80" t="s">
        <v>335</v>
      </c>
      <c r="M25" s="80" t="s">
        <v>336</v>
      </c>
      <c r="N25" s="80" t="s">
        <v>337</v>
      </c>
      <c r="O25" s="80" t="s">
        <v>338</v>
      </c>
      <c r="P25" s="273" t="s">
        <v>212</v>
      </c>
      <c r="Q25" s="273"/>
      <c r="R25" s="274" t="s">
        <v>416</v>
      </c>
      <c r="S25" s="124" t="s">
        <v>417</v>
      </c>
      <c r="T25" s="119"/>
      <c r="U25" s="119"/>
    </row>
    <row r="26" spans="1:21" ht="32.25" customHeight="1">
      <c r="A26" s="273"/>
      <c r="B26" s="273"/>
      <c r="C26" s="273"/>
      <c r="D26" s="121" t="s">
        <v>392</v>
      </c>
      <c r="E26" s="121" t="s">
        <v>393</v>
      </c>
      <c r="F26" s="121" t="s">
        <v>340</v>
      </c>
      <c r="G26" s="121" t="s">
        <v>340</v>
      </c>
      <c r="H26" s="121" t="s">
        <v>340</v>
      </c>
      <c r="I26" s="121" t="s">
        <v>340</v>
      </c>
      <c r="J26" s="121" t="s">
        <v>340</v>
      </c>
      <c r="K26" s="121" t="s">
        <v>340</v>
      </c>
      <c r="L26" s="121" t="s">
        <v>340</v>
      </c>
      <c r="M26" s="121" t="s">
        <v>340</v>
      </c>
      <c r="N26" s="121" t="s">
        <v>340</v>
      </c>
      <c r="O26" s="121" t="s">
        <v>340</v>
      </c>
      <c r="P26" s="273"/>
      <c r="Q26" s="273"/>
      <c r="R26" s="275"/>
      <c r="S26" s="119"/>
      <c r="T26" s="119"/>
      <c r="U26" s="119"/>
    </row>
    <row r="27" spans="1:21" ht="32.25" customHeight="1">
      <c r="A27" s="273"/>
      <c r="B27" s="273"/>
      <c r="C27" s="273"/>
      <c r="D27" s="121" t="s">
        <v>394</v>
      </c>
      <c r="E27" s="121" t="s">
        <v>395</v>
      </c>
      <c r="F27" s="50" t="s">
        <v>413</v>
      </c>
      <c r="G27" s="50" t="s">
        <v>414</v>
      </c>
      <c r="H27" s="50" t="s">
        <v>415</v>
      </c>
      <c r="I27" s="121" t="s">
        <v>383</v>
      </c>
      <c r="J27" s="121" t="s">
        <v>396</v>
      </c>
      <c r="K27" s="121" t="s">
        <v>397</v>
      </c>
      <c r="L27" s="121" t="s">
        <v>340</v>
      </c>
      <c r="M27" s="121" t="s">
        <v>349</v>
      </c>
      <c r="N27" s="121" t="s">
        <v>350</v>
      </c>
      <c r="O27" s="121" t="s">
        <v>374</v>
      </c>
      <c r="P27" s="273"/>
      <c r="Q27" s="273"/>
      <c r="R27" s="276"/>
      <c r="S27" s="119"/>
      <c r="T27" s="119"/>
      <c r="U27" s="119"/>
    </row>
    <row r="28" spans="1:21" ht="30" customHeight="1">
      <c r="A28" s="271" t="s">
        <v>218</v>
      </c>
      <c r="B28" s="271"/>
      <c r="C28" s="271"/>
      <c r="D28" s="271"/>
      <c r="E28" s="271"/>
      <c r="F28" s="271"/>
      <c r="G28" s="271"/>
      <c r="H28" s="271"/>
      <c r="I28" s="271"/>
      <c r="J28" s="271"/>
      <c r="K28" s="271"/>
      <c r="L28" s="271"/>
      <c r="M28" s="271"/>
      <c r="N28" s="271"/>
      <c r="O28" s="271"/>
      <c r="P28" s="272" t="s">
        <v>1</v>
      </c>
      <c r="Q28" s="272"/>
      <c r="R28" s="122" t="s">
        <v>398</v>
      </c>
      <c r="S28" s="123"/>
      <c r="T28" s="123"/>
      <c r="U28" s="123"/>
    </row>
    <row r="29" spans="1:21" ht="35.25" customHeight="1">
      <c r="P29" s="215" t="s">
        <v>137</v>
      </c>
      <c r="Q29" s="215"/>
      <c r="R29" s="215"/>
      <c r="S29" s="57"/>
      <c r="T29" s="57"/>
      <c r="U29" s="57"/>
    </row>
    <row r="30" spans="1:21" ht="29.25" customHeight="1">
      <c r="G30" s="126"/>
      <c r="P30" s="217" t="s">
        <v>196</v>
      </c>
      <c r="Q30" s="217"/>
      <c r="R30" s="217"/>
      <c r="S30" s="267"/>
      <c r="T30" s="267"/>
      <c r="U30" s="267"/>
    </row>
    <row r="31" spans="1:21" ht="29.25" customHeight="1">
      <c r="P31" s="217" t="s">
        <v>200</v>
      </c>
      <c r="Q31" s="217"/>
      <c r="R31" s="217"/>
      <c r="S31" s="267"/>
      <c r="T31" s="267"/>
      <c r="U31" s="267"/>
    </row>
    <row r="32" spans="1:21" ht="29.25" customHeight="1">
      <c r="P32" s="217" t="s">
        <v>400</v>
      </c>
      <c r="Q32" s="217"/>
      <c r="R32" s="217"/>
      <c r="S32" s="267"/>
      <c r="T32" s="267"/>
      <c r="U32" s="267"/>
    </row>
    <row r="33" spans="16:18" ht="21.9" customHeight="1">
      <c r="P33" s="118"/>
      <c r="Q33" s="118"/>
    </row>
    <row r="36" spans="16:18" ht="21.9" customHeight="1">
      <c r="R36" s="117" t="s">
        <v>399</v>
      </c>
    </row>
  </sheetData>
  <mergeCells count="49">
    <mergeCell ref="A2:U2"/>
    <mergeCell ref="A3:U3"/>
    <mergeCell ref="A5:A6"/>
    <mergeCell ref="B5:C5"/>
    <mergeCell ref="D5:O6"/>
    <mergeCell ref="P5:Q5"/>
    <mergeCell ref="R5:R6"/>
    <mergeCell ref="R14:R17"/>
    <mergeCell ref="A7:A13"/>
    <mergeCell ref="B7:B13"/>
    <mergeCell ref="C7:C13"/>
    <mergeCell ref="P7:P13"/>
    <mergeCell ref="Q7:Q13"/>
    <mergeCell ref="R7:R13"/>
    <mergeCell ref="D10:O10"/>
    <mergeCell ref="D11:J11"/>
    <mergeCell ref="A14:A17"/>
    <mergeCell ref="B14:B17"/>
    <mergeCell ref="C14:C17"/>
    <mergeCell ref="P14:P17"/>
    <mergeCell ref="Q14:Q17"/>
    <mergeCell ref="R22:R24"/>
    <mergeCell ref="A18:A21"/>
    <mergeCell ref="B18:B21"/>
    <mergeCell ref="C18:C21"/>
    <mergeCell ref="P18:P21"/>
    <mergeCell ref="Q18:Q21"/>
    <mergeCell ref="R18:R21"/>
    <mergeCell ref="A22:A24"/>
    <mergeCell ref="B22:B24"/>
    <mergeCell ref="C22:C24"/>
    <mergeCell ref="P22:P24"/>
    <mergeCell ref="Q22:Q24"/>
    <mergeCell ref="P32:R32"/>
    <mergeCell ref="S32:U32"/>
    <mergeCell ref="A4:U4"/>
    <mergeCell ref="P29:R29"/>
    <mergeCell ref="P30:R30"/>
    <mergeCell ref="S30:U30"/>
    <mergeCell ref="P31:R31"/>
    <mergeCell ref="S31:U31"/>
    <mergeCell ref="A28:O28"/>
    <mergeCell ref="P28:Q28"/>
    <mergeCell ref="A25:A27"/>
    <mergeCell ref="B25:B27"/>
    <mergeCell ref="C25:C27"/>
    <mergeCell ref="P25:P27"/>
    <mergeCell ref="Q25:Q27"/>
    <mergeCell ref="R25:R27"/>
  </mergeCells>
  <hyperlinks>
    <hyperlink ref="S18" r:id="rId1" display="https://thietbidiencamtay.com/may-han-co-weldcom-bx1-500" xr:uid="{5499E821-15BA-492D-B69F-8CA8DE4BF397}"/>
    <hyperlink ref="S25" r:id="rId2" display="https://kenhrao.com/tin-dang/may-sieu-am-duong-han-dakota-dfx-625.133667/" xr:uid="{466AFB48-3C99-4887-96B5-171D6A72C94C}"/>
  </hyperlinks>
  <pageMargins left="0.7" right="0.7" top="0.75" bottom="0.75" header="0.3" footer="0.3"/>
  <pageSetup paperSize="9" orientation="portrait"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DB87-891D-4C7E-AE36-C1482F88DB72}">
  <sheetPr codeName="Sheet7">
    <tabColor rgb="FF002060"/>
  </sheetPr>
  <dimension ref="A1:C11"/>
  <sheetViews>
    <sheetView workbookViewId="0">
      <selection activeCell="C9" sqref="C9"/>
    </sheetView>
  </sheetViews>
  <sheetFormatPr defaultColWidth="11.08984375" defaultRowHeight="18"/>
  <cols>
    <col min="1" max="1" width="5.453125" style="4" customWidth="1"/>
    <col min="2" max="2" width="50.7265625" style="4" customWidth="1"/>
    <col min="3" max="3" width="53" style="4" customWidth="1"/>
    <col min="4" max="4" width="12.08984375" style="3" bestFit="1" customWidth="1"/>
    <col min="5" max="16384" width="11.08984375" style="3"/>
  </cols>
  <sheetData>
    <row r="1" spans="1:3">
      <c r="C1" s="6" t="s">
        <v>24</v>
      </c>
    </row>
    <row r="2" spans="1:3">
      <c r="A2" s="215" t="s">
        <v>14</v>
      </c>
      <c r="B2" s="215"/>
      <c r="C2" s="215"/>
    </row>
    <row r="3" spans="1:3" ht="48" customHeight="1">
      <c r="A3" s="289" t="e">
        <f>_xlfn.SINGLE(#REF!)</f>
        <v>#REF!</v>
      </c>
      <c r="B3" s="289"/>
      <c r="C3" s="289"/>
    </row>
    <row r="4" spans="1:3">
      <c r="A4" s="288" t="e">
        <f>_xlfn.SINGLE(#REF!)</f>
        <v>#REF!</v>
      </c>
      <c r="B4" s="288"/>
      <c r="C4" s="288"/>
    </row>
    <row r="5" spans="1:3" ht="10.5" customHeight="1">
      <c r="A5" s="35"/>
      <c r="B5" s="35"/>
      <c r="C5" s="35"/>
    </row>
    <row r="6" spans="1:3" ht="33.6">
      <c r="A6" s="29" t="s">
        <v>0</v>
      </c>
      <c r="B6" s="29" t="s">
        <v>45</v>
      </c>
      <c r="C6" s="32" t="s">
        <v>136</v>
      </c>
    </row>
    <row r="7" spans="1:3" ht="21.75" customHeight="1">
      <c r="A7" s="30">
        <v>1</v>
      </c>
      <c r="B7" s="31" t="s">
        <v>15</v>
      </c>
      <c r="C7" s="36">
        <v>7370827980.8299999</v>
      </c>
    </row>
    <row r="8" spans="1:3" ht="21.75" customHeight="1">
      <c r="A8" s="30">
        <v>2</v>
      </c>
      <c r="B8" s="31" t="s">
        <v>16</v>
      </c>
      <c r="C8" s="34">
        <v>0</v>
      </c>
    </row>
    <row r="9" spans="1:3">
      <c r="A9" s="30">
        <v>3</v>
      </c>
      <c r="B9" s="31" t="s">
        <v>23</v>
      </c>
      <c r="C9" s="36">
        <f>C7-C8</f>
        <v>7370827980.8299999</v>
      </c>
    </row>
    <row r="10" spans="1:3" ht="24" customHeight="1">
      <c r="A10" s="30">
        <v>4</v>
      </c>
      <c r="B10" s="31" t="s">
        <v>38</v>
      </c>
      <c r="C10" s="34">
        <v>0</v>
      </c>
    </row>
    <row r="11" spans="1:3">
      <c r="A11" s="30">
        <v>5</v>
      </c>
      <c r="B11" s="31" t="s">
        <v>39</v>
      </c>
      <c r="C11" s="36">
        <f>C9+C10</f>
        <v>7370827980.8299999</v>
      </c>
    </row>
  </sheetData>
  <mergeCells count="3">
    <mergeCell ref="A2:C2"/>
    <mergeCell ref="A4:C4"/>
    <mergeCell ref="A3:C3"/>
  </mergeCells>
  <printOptions horizontalCentered="1"/>
  <pageMargins left="0" right="0" top="0.6692913385826772" bottom="0.51181102362204722" header="0.31496062992125984" footer="0.19685039370078741"/>
  <pageSetup paperSize="9" orientation="landscape" r:id="rId1"/>
  <headerFooter>
    <oddHeader>&amp;C &amp;P</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C5A7-2795-4E5C-9831-4CD5BB679EF5}">
  <sheetPr codeName="Sheet8">
    <tabColor rgb="FF002060"/>
  </sheetPr>
  <dimension ref="A1:G86"/>
  <sheetViews>
    <sheetView topLeftCell="A3" zoomScale="90" zoomScaleNormal="90" workbookViewId="0">
      <selection activeCell="G95" sqref="G95"/>
    </sheetView>
  </sheetViews>
  <sheetFormatPr defaultColWidth="9" defaultRowHeight="13.2"/>
  <cols>
    <col min="1" max="1" width="4.7265625" style="38" customWidth="1"/>
    <col min="2" max="2" width="45.7265625" style="38" customWidth="1"/>
    <col min="3" max="3" width="27.08984375" style="38" customWidth="1"/>
    <col min="4" max="4" width="9.7265625" style="38" customWidth="1"/>
    <col min="5" max="5" width="11.7265625" style="39" customWidth="1"/>
    <col min="6" max="6" width="13.7265625" style="41" customWidth="1"/>
    <col min="7" max="7" width="17.08984375" style="38" customWidth="1"/>
    <col min="8" max="16384" width="9" style="7"/>
  </cols>
  <sheetData>
    <row r="1" spans="1:7" ht="16.8">
      <c r="F1" s="40"/>
      <c r="G1" s="40" t="s">
        <v>31</v>
      </c>
    </row>
    <row r="2" spans="1:7" ht="20.25" customHeight="1">
      <c r="A2" s="292" t="s">
        <v>29</v>
      </c>
      <c r="B2" s="292"/>
      <c r="C2" s="292"/>
      <c r="D2" s="292"/>
      <c r="E2" s="292"/>
      <c r="F2" s="292"/>
      <c r="G2" s="292"/>
    </row>
    <row r="3" spans="1:7" ht="48.45" customHeight="1">
      <c r="A3" s="290" t="e">
        <f>_xlfn.SINGLE(#REF!)</f>
        <v>#REF!</v>
      </c>
      <c r="B3" s="290"/>
      <c r="C3" s="290"/>
      <c r="D3" s="290"/>
      <c r="E3" s="290"/>
      <c r="F3" s="290"/>
      <c r="G3" s="290"/>
    </row>
    <row r="4" spans="1:7" ht="18.75" customHeight="1">
      <c r="A4" s="291" t="e">
        <f>_xlfn.SINGLE(#REF!)</f>
        <v>#REF!</v>
      </c>
      <c r="B4" s="291"/>
      <c r="C4" s="291"/>
      <c r="D4" s="291"/>
      <c r="E4" s="291"/>
      <c r="F4" s="291"/>
      <c r="G4" s="291"/>
    </row>
    <row r="5" spans="1:7" s="25" customFormat="1" ht="15.6">
      <c r="A5" s="26" t="s">
        <v>13</v>
      </c>
      <c r="B5" s="26" t="s">
        <v>12</v>
      </c>
      <c r="C5" s="26" t="s">
        <v>17</v>
      </c>
      <c r="D5" s="26" t="s">
        <v>2</v>
      </c>
      <c r="E5" s="26" t="s">
        <v>18</v>
      </c>
      <c r="F5" s="26" t="s">
        <v>3</v>
      </c>
      <c r="G5" s="26" t="s">
        <v>19</v>
      </c>
    </row>
    <row r="6" spans="1:7" s="25" customFormat="1" ht="15.6">
      <c r="A6" s="294" t="s">
        <v>20</v>
      </c>
      <c r="B6" s="294" t="s">
        <v>25</v>
      </c>
      <c r="C6" s="294" t="s">
        <v>26</v>
      </c>
      <c r="D6" s="294" t="s">
        <v>21</v>
      </c>
      <c r="E6" s="294" t="s">
        <v>27</v>
      </c>
      <c r="F6" s="294" t="s">
        <v>28</v>
      </c>
      <c r="G6" s="27" t="s">
        <v>42</v>
      </c>
    </row>
    <row r="7" spans="1:7" s="25" customFormat="1" ht="15.6">
      <c r="A7" s="295"/>
      <c r="B7" s="295"/>
      <c r="C7" s="295"/>
      <c r="D7" s="295"/>
      <c r="E7" s="295"/>
      <c r="F7" s="295"/>
      <c r="G7" s="28" t="s">
        <v>133</v>
      </c>
    </row>
    <row r="8" spans="1:7" s="25" customFormat="1" ht="46.8">
      <c r="A8" s="33">
        <v>1</v>
      </c>
      <c r="B8" s="37" t="s">
        <v>50</v>
      </c>
      <c r="C8" s="33" t="s">
        <v>135</v>
      </c>
      <c r="D8" s="42" t="s">
        <v>47</v>
      </c>
      <c r="E8" s="46">
        <v>5.4</v>
      </c>
      <c r="F8" s="44">
        <v>2694885</v>
      </c>
      <c r="G8" s="43">
        <f>E8*F8</f>
        <v>14552379.000000002</v>
      </c>
    </row>
    <row r="9" spans="1:7" s="25" customFormat="1" ht="46.8">
      <c r="A9" s="33">
        <v>2</v>
      </c>
      <c r="B9" s="37" t="s">
        <v>51</v>
      </c>
      <c r="C9" s="33" t="s">
        <v>135</v>
      </c>
      <c r="D9" s="42" t="s">
        <v>47</v>
      </c>
      <c r="E9" s="46">
        <v>1.458</v>
      </c>
      <c r="F9" s="44">
        <v>9139845</v>
      </c>
      <c r="G9" s="43">
        <f t="shared" ref="G9:G72" si="0">E9*F9</f>
        <v>13325894.01</v>
      </c>
    </row>
    <row r="10" spans="1:7" s="25" customFormat="1" ht="46.8">
      <c r="A10" s="33">
        <v>3</v>
      </c>
      <c r="B10" s="37" t="s">
        <v>134</v>
      </c>
      <c r="C10" s="33" t="s">
        <v>135</v>
      </c>
      <c r="D10" s="42" t="s">
        <v>47</v>
      </c>
      <c r="E10" s="46">
        <v>3.9420000000000002</v>
      </c>
      <c r="F10" s="44">
        <v>9139845</v>
      </c>
      <c r="G10" s="43">
        <f t="shared" si="0"/>
        <v>36029268.990000002</v>
      </c>
    </row>
    <row r="11" spans="1:7" s="25" customFormat="1" ht="46.8">
      <c r="A11" s="33">
        <v>4</v>
      </c>
      <c r="B11" s="37" t="s">
        <v>52</v>
      </c>
      <c r="C11" s="33" t="s">
        <v>135</v>
      </c>
      <c r="D11" s="42" t="s">
        <v>47</v>
      </c>
      <c r="E11" s="46">
        <v>10.8</v>
      </c>
      <c r="F11" s="44">
        <v>282487</v>
      </c>
      <c r="G11" s="43">
        <f t="shared" si="0"/>
        <v>3050859.6</v>
      </c>
    </row>
    <row r="12" spans="1:7" s="25" customFormat="1" ht="46.8">
      <c r="A12" s="33">
        <v>5</v>
      </c>
      <c r="B12" s="37" t="s">
        <v>53</v>
      </c>
      <c r="C12" s="33" t="s">
        <v>135</v>
      </c>
      <c r="D12" s="42" t="s">
        <v>47</v>
      </c>
      <c r="E12" s="46">
        <v>10.8</v>
      </c>
      <c r="F12" s="44">
        <v>12894538</v>
      </c>
      <c r="G12" s="43">
        <f t="shared" si="0"/>
        <v>139261010.40000001</v>
      </c>
    </row>
    <row r="13" spans="1:7" s="25" customFormat="1" ht="46.8">
      <c r="A13" s="33">
        <v>6</v>
      </c>
      <c r="B13" s="37" t="s">
        <v>54</v>
      </c>
      <c r="C13" s="33" t="s">
        <v>135</v>
      </c>
      <c r="D13" s="42" t="s">
        <v>122</v>
      </c>
      <c r="E13" s="46">
        <v>60</v>
      </c>
      <c r="F13" s="44">
        <v>1238292</v>
      </c>
      <c r="G13" s="43">
        <f t="shared" si="0"/>
        <v>74297520</v>
      </c>
    </row>
    <row r="14" spans="1:7" s="25" customFormat="1" ht="46.8">
      <c r="A14" s="33">
        <v>7</v>
      </c>
      <c r="B14" s="37" t="s">
        <v>55</v>
      </c>
      <c r="C14" s="33" t="s">
        <v>135</v>
      </c>
      <c r="D14" s="42" t="s">
        <v>47</v>
      </c>
      <c r="E14" s="46">
        <v>1.458</v>
      </c>
      <c r="F14" s="44">
        <v>9874074</v>
      </c>
      <c r="G14" s="43">
        <f t="shared" si="0"/>
        <v>14396399.891999999</v>
      </c>
    </row>
    <row r="15" spans="1:7" s="25" customFormat="1" ht="46.8">
      <c r="A15" s="33">
        <v>8</v>
      </c>
      <c r="B15" s="37" t="s">
        <v>56</v>
      </c>
      <c r="C15" s="33" t="s">
        <v>135</v>
      </c>
      <c r="D15" s="42" t="s">
        <v>47</v>
      </c>
      <c r="E15" s="46">
        <v>3.9420000000000002</v>
      </c>
      <c r="F15" s="44">
        <v>9874074</v>
      </c>
      <c r="G15" s="43">
        <f t="shared" si="0"/>
        <v>38923599.708000004</v>
      </c>
    </row>
    <row r="16" spans="1:7" s="25" customFormat="1" ht="46.8">
      <c r="A16" s="33">
        <v>9</v>
      </c>
      <c r="B16" s="37" t="s">
        <v>57</v>
      </c>
      <c r="C16" s="33" t="s">
        <v>135</v>
      </c>
      <c r="D16" s="42" t="s">
        <v>47</v>
      </c>
      <c r="E16" s="46">
        <v>10.8</v>
      </c>
      <c r="F16" s="44">
        <v>7592676</v>
      </c>
      <c r="G16" s="43">
        <f t="shared" si="0"/>
        <v>82000900.800000012</v>
      </c>
    </row>
    <row r="17" spans="1:7" s="25" customFormat="1" ht="46.8">
      <c r="A17" s="33">
        <v>10</v>
      </c>
      <c r="B17" s="37" t="s">
        <v>58</v>
      </c>
      <c r="C17" s="33" t="s">
        <v>135</v>
      </c>
      <c r="D17" s="42" t="s">
        <v>47</v>
      </c>
      <c r="E17" s="46">
        <v>5.4</v>
      </c>
      <c r="F17" s="44">
        <v>2694885</v>
      </c>
      <c r="G17" s="43">
        <f t="shared" si="0"/>
        <v>14552379.000000002</v>
      </c>
    </row>
    <row r="18" spans="1:7" s="25" customFormat="1" ht="46.8">
      <c r="A18" s="33">
        <v>11</v>
      </c>
      <c r="B18" s="37" t="s">
        <v>59</v>
      </c>
      <c r="C18" s="33" t="s">
        <v>135</v>
      </c>
      <c r="D18" s="42" t="s">
        <v>47</v>
      </c>
      <c r="E18" s="46">
        <v>10.8</v>
      </c>
      <c r="F18" s="44">
        <v>282487</v>
      </c>
      <c r="G18" s="43">
        <f t="shared" si="0"/>
        <v>3050859.6</v>
      </c>
    </row>
    <row r="19" spans="1:7" s="25" customFormat="1" ht="46.8">
      <c r="A19" s="33">
        <v>12</v>
      </c>
      <c r="B19" s="37" t="s">
        <v>60</v>
      </c>
      <c r="C19" s="33" t="s">
        <v>135</v>
      </c>
      <c r="D19" s="42" t="s">
        <v>47</v>
      </c>
      <c r="E19" s="46">
        <v>27.815999999999999</v>
      </c>
      <c r="F19" s="44">
        <v>6654028</v>
      </c>
      <c r="G19" s="43">
        <f t="shared" si="0"/>
        <v>185088442.84799999</v>
      </c>
    </row>
    <row r="20" spans="1:7" s="25" customFormat="1" ht="46.8">
      <c r="A20" s="33">
        <v>13</v>
      </c>
      <c r="B20" s="37" t="s">
        <v>61</v>
      </c>
      <c r="C20" s="33" t="s">
        <v>135</v>
      </c>
      <c r="D20" s="42" t="s">
        <v>47</v>
      </c>
      <c r="E20" s="46">
        <v>15.000999999999999</v>
      </c>
      <c r="F20" s="44">
        <v>4097515</v>
      </c>
      <c r="G20" s="43">
        <f t="shared" si="0"/>
        <v>61466822.515000001</v>
      </c>
    </row>
    <row r="21" spans="1:7" s="25" customFormat="1" ht="46.8">
      <c r="A21" s="33">
        <v>14</v>
      </c>
      <c r="B21" s="37" t="s">
        <v>62</v>
      </c>
      <c r="C21" s="33" t="s">
        <v>135</v>
      </c>
      <c r="D21" s="42" t="s">
        <v>47</v>
      </c>
      <c r="E21" s="46">
        <v>4</v>
      </c>
      <c r="F21" s="44">
        <v>282487</v>
      </c>
      <c r="G21" s="43">
        <f t="shared" si="0"/>
        <v>1129948</v>
      </c>
    </row>
    <row r="22" spans="1:7" s="25" customFormat="1" ht="46.8">
      <c r="A22" s="33">
        <v>15</v>
      </c>
      <c r="B22" s="37" t="s">
        <v>63</v>
      </c>
      <c r="C22" s="33" t="s">
        <v>135</v>
      </c>
      <c r="D22" s="42" t="s">
        <v>41</v>
      </c>
      <c r="E22" s="46">
        <v>55</v>
      </c>
      <c r="F22" s="44">
        <v>268293</v>
      </c>
      <c r="G22" s="43">
        <f t="shared" si="0"/>
        <v>14756115</v>
      </c>
    </row>
    <row r="23" spans="1:7" s="25" customFormat="1" ht="46.8">
      <c r="A23" s="33">
        <v>16</v>
      </c>
      <c r="B23" s="37" t="s">
        <v>64</v>
      </c>
      <c r="C23" s="33" t="s">
        <v>135</v>
      </c>
      <c r="D23" s="42" t="s">
        <v>47</v>
      </c>
      <c r="E23" s="46">
        <v>7</v>
      </c>
      <c r="F23" s="44">
        <v>15261545</v>
      </c>
      <c r="G23" s="43">
        <f t="shared" si="0"/>
        <v>106830815</v>
      </c>
    </row>
    <row r="24" spans="1:7" s="25" customFormat="1" ht="46.8">
      <c r="A24" s="33">
        <v>17</v>
      </c>
      <c r="B24" s="37" t="s">
        <v>65</v>
      </c>
      <c r="C24" s="33" t="s">
        <v>135</v>
      </c>
      <c r="D24" s="42" t="s">
        <v>47</v>
      </c>
      <c r="E24" s="46">
        <v>4</v>
      </c>
      <c r="F24" s="44">
        <v>282487</v>
      </c>
      <c r="G24" s="43">
        <f t="shared" si="0"/>
        <v>1129948</v>
      </c>
    </row>
    <row r="25" spans="1:7" s="25" customFormat="1" ht="46.8">
      <c r="A25" s="33">
        <v>18</v>
      </c>
      <c r="B25" s="37" t="s">
        <v>66</v>
      </c>
      <c r="C25" s="33" t="s">
        <v>135</v>
      </c>
      <c r="D25" s="42" t="s">
        <v>47</v>
      </c>
      <c r="E25" s="46">
        <v>15.000999999999999</v>
      </c>
      <c r="F25" s="44">
        <v>4097515</v>
      </c>
      <c r="G25" s="43">
        <f t="shared" si="0"/>
        <v>61466822.515000001</v>
      </c>
    </row>
    <row r="26" spans="1:7" s="25" customFormat="1" ht="46.8">
      <c r="A26" s="33">
        <v>19</v>
      </c>
      <c r="B26" s="37" t="s">
        <v>67</v>
      </c>
      <c r="C26" s="33" t="s">
        <v>135</v>
      </c>
      <c r="D26" s="42" t="s">
        <v>47</v>
      </c>
      <c r="E26" s="46">
        <v>27.815999999999999</v>
      </c>
      <c r="F26" s="44">
        <v>11331964</v>
      </c>
      <c r="G26" s="43">
        <f t="shared" si="0"/>
        <v>315209910.62400001</v>
      </c>
    </row>
    <row r="27" spans="1:7" s="25" customFormat="1" ht="46.8">
      <c r="A27" s="33">
        <v>20</v>
      </c>
      <c r="B27" s="37" t="s">
        <v>68</v>
      </c>
      <c r="C27" s="33" t="s">
        <v>135</v>
      </c>
      <c r="D27" s="42" t="s">
        <v>41</v>
      </c>
      <c r="E27" s="46">
        <v>100</v>
      </c>
      <c r="F27" s="44">
        <v>33546</v>
      </c>
      <c r="G27" s="43">
        <f t="shared" si="0"/>
        <v>3354600</v>
      </c>
    </row>
    <row r="28" spans="1:7" s="25" customFormat="1" ht="46.8">
      <c r="A28" s="33">
        <v>21</v>
      </c>
      <c r="B28" s="37" t="s">
        <v>69</v>
      </c>
      <c r="C28" s="33" t="s">
        <v>135</v>
      </c>
      <c r="D28" s="42" t="s">
        <v>48</v>
      </c>
      <c r="E28" s="46">
        <v>1</v>
      </c>
      <c r="F28" s="44">
        <v>1276597</v>
      </c>
      <c r="G28" s="43">
        <f t="shared" si="0"/>
        <v>1276597</v>
      </c>
    </row>
    <row r="29" spans="1:7" s="25" customFormat="1" ht="46.8">
      <c r="A29" s="33">
        <v>22</v>
      </c>
      <c r="B29" s="37" t="s">
        <v>70</v>
      </c>
      <c r="C29" s="33" t="s">
        <v>135</v>
      </c>
      <c r="D29" s="42" t="s">
        <v>48</v>
      </c>
      <c r="E29" s="46">
        <v>1</v>
      </c>
      <c r="F29" s="44">
        <v>7510744</v>
      </c>
      <c r="G29" s="43">
        <f t="shared" si="0"/>
        <v>7510744</v>
      </c>
    </row>
    <row r="30" spans="1:7" s="25" customFormat="1" ht="46.8">
      <c r="A30" s="33">
        <v>23</v>
      </c>
      <c r="B30" s="37" t="s">
        <v>128</v>
      </c>
      <c r="C30" s="33" t="s">
        <v>135</v>
      </c>
      <c r="D30" s="42" t="s">
        <v>47</v>
      </c>
      <c r="E30" s="46">
        <v>4</v>
      </c>
      <c r="F30" s="44">
        <v>338234</v>
      </c>
      <c r="G30" s="43">
        <f t="shared" si="0"/>
        <v>1352936</v>
      </c>
    </row>
    <row r="31" spans="1:7" s="25" customFormat="1" ht="46.8">
      <c r="A31" s="33">
        <v>24</v>
      </c>
      <c r="B31" s="37" t="s">
        <v>71</v>
      </c>
      <c r="C31" s="33" t="s">
        <v>135</v>
      </c>
      <c r="D31" s="42" t="s">
        <v>47</v>
      </c>
      <c r="E31" s="46">
        <v>4</v>
      </c>
      <c r="F31" s="44">
        <v>126720</v>
      </c>
      <c r="G31" s="43">
        <f t="shared" si="0"/>
        <v>506880</v>
      </c>
    </row>
    <row r="32" spans="1:7" s="25" customFormat="1" ht="46.8">
      <c r="A32" s="33">
        <v>25</v>
      </c>
      <c r="B32" s="37" t="s">
        <v>72</v>
      </c>
      <c r="C32" s="33" t="s">
        <v>135</v>
      </c>
      <c r="D32" s="42" t="s">
        <v>123</v>
      </c>
      <c r="E32" s="46">
        <v>1</v>
      </c>
      <c r="F32" s="44">
        <v>2776147</v>
      </c>
      <c r="G32" s="43">
        <f t="shared" si="0"/>
        <v>2776147</v>
      </c>
    </row>
    <row r="33" spans="1:7" s="25" customFormat="1" ht="46.8">
      <c r="A33" s="33">
        <v>26</v>
      </c>
      <c r="B33" s="37" t="s">
        <v>73</v>
      </c>
      <c r="C33" s="33" t="s">
        <v>135</v>
      </c>
      <c r="D33" s="42" t="s">
        <v>123</v>
      </c>
      <c r="E33" s="46">
        <v>1</v>
      </c>
      <c r="F33" s="44">
        <v>3599030</v>
      </c>
      <c r="G33" s="43">
        <f t="shared" si="0"/>
        <v>3599030</v>
      </c>
    </row>
    <row r="34" spans="1:7" s="25" customFormat="1" ht="46.8">
      <c r="A34" s="33">
        <v>27</v>
      </c>
      <c r="B34" s="37" t="s">
        <v>74</v>
      </c>
      <c r="C34" s="33" t="s">
        <v>135</v>
      </c>
      <c r="D34" s="42" t="s">
        <v>123</v>
      </c>
      <c r="E34" s="46">
        <v>1</v>
      </c>
      <c r="F34" s="44">
        <v>1899471</v>
      </c>
      <c r="G34" s="43">
        <f t="shared" si="0"/>
        <v>1899471</v>
      </c>
    </row>
    <row r="35" spans="1:7" s="25" customFormat="1" ht="46.8">
      <c r="A35" s="33">
        <v>28</v>
      </c>
      <c r="B35" s="37" t="s">
        <v>75</v>
      </c>
      <c r="C35" s="33" t="s">
        <v>135</v>
      </c>
      <c r="D35" s="42" t="s">
        <v>123</v>
      </c>
      <c r="E35" s="46">
        <v>1</v>
      </c>
      <c r="F35" s="44">
        <v>514606</v>
      </c>
      <c r="G35" s="43">
        <f t="shared" si="0"/>
        <v>514606</v>
      </c>
    </row>
    <row r="36" spans="1:7" s="25" customFormat="1" ht="46.8">
      <c r="A36" s="33">
        <v>29</v>
      </c>
      <c r="B36" s="37" t="s">
        <v>76</v>
      </c>
      <c r="C36" s="33" t="s">
        <v>135</v>
      </c>
      <c r="D36" s="42" t="s">
        <v>123</v>
      </c>
      <c r="E36" s="46">
        <v>1</v>
      </c>
      <c r="F36" s="44">
        <v>14948094</v>
      </c>
      <c r="G36" s="43">
        <f t="shared" si="0"/>
        <v>14948094</v>
      </c>
    </row>
    <row r="37" spans="1:7" s="25" customFormat="1" ht="46.8">
      <c r="A37" s="33">
        <v>30</v>
      </c>
      <c r="B37" s="37" t="s">
        <v>77</v>
      </c>
      <c r="C37" s="33" t="s">
        <v>135</v>
      </c>
      <c r="D37" s="42" t="s">
        <v>123</v>
      </c>
      <c r="E37" s="46">
        <v>1</v>
      </c>
      <c r="F37" s="44">
        <v>1433603</v>
      </c>
      <c r="G37" s="43">
        <f t="shared" si="0"/>
        <v>1433603</v>
      </c>
    </row>
    <row r="38" spans="1:7" s="25" customFormat="1" ht="46.8">
      <c r="A38" s="33">
        <v>31</v>
      </c>
      <c r="B38" s="37" t="s">
        <v>78</v>
      </c>
      <c r="C38" s="33" t="s">
        <v>135</v>
      </c>
      <c r="D38" s="42" t="s">
        <v>123</v>
      </c>
      <c r="E38" s="46">
        <v>1</v>
      </c>
      <c r="F38" s="44">
        <v>500553</v>
      </c>
      <c r="G38" s="43">
        <f t="shared" si="0"/>
        <v>500553</v>
      </c>
    </row>
    <row r="39" spans="1:7" s="25" customFormat="1" ht="46.8">
      <c r="A39" s="33">
        <v>32</v>
      </c>
      <c r="B39" s="37" t="s">
        <v>79</v>
      </c>
      <c r="C39" s="33" t="s">
        <v>135</v>
      </c>
      <c r="D39" s="42" t="s">
        <v>123</v>
      </c>
      <c r="E39" s="46">
        <v>1</v>
      </c>
      <c r="F39" s="44">
        <v>7169792</v>
      </c>
      <c r="G39" s="43">
        <f t="shared" si="0"/>
        <v>7169792</v>
      </c>
    </row>
    <row r="40" spans="1:7" s="25" customFormat="1" ht="46.8">
      <c r="A40" s="33">
        <v>33</v>
      </c>
      <c r="B40" s="37" t="s">
        <v>80</v>
      </c>
      <c r="C40" s="33" t="s">
        <v>135</v>
      </c>
      <c r="D40" s="42" t="s">
        <v>123</v>
      </c>
      <c r="E40" s="46">
        <v>1</v>
      </c>
      <c r="F40" s="44">
        <v>4675705</v>
      </c>
      <c r="G40" s="43">
        <f t="shared" si="0"/>
        <v>4675705</v>
      </c>
    </row>
    <row r="41" spans="1:7" s="25" customFormat="1" ht="46.8">
      <c r="A41" s="33">
        <v>34</v>
      </c>
      <c r="B41" s="37" t="s">
        <v>81</v>
      </c>
      <c r="C41" s="33" t="s">
        <v>135</v>
      </c>
      <c r="D41" s="42" t="s">
        <v>123</v>
      </c>
      <c r="E41" s="46">
        <v>1</v>
      </c>
      <c r="F41" s="44">
        <v>2142207</v>
      </c>
      <c r="G41" s="43">
        <f t="shared" si="0"/>
        <v>2142207</v>
      </c>
    </row>
    <row r="42" spans="1:7" s="25" customFormat="1" ht="109.2">
      <c r="A42" s="33">
        <v>35</v>
      </c>
      <c r="B42" s="37" t="s">
        <v>82</v>
      </c>
      <c r="C42" s="33" t="s">
        <v>135</v>
      </c>
      <c r="D42" s="42" t="s">
        <v>123</v>
      </c>
      <c r="E42" s="46">
        <v>1</v>
      </c>
      <c r="F42" s="44">
        <v>734319087</v>
      </c>
      <c r="G42" s="43">
        <f t="shared" si="0"/>
        <v>734319087</v>
      </c>
    </row>
    <row r="43" spans="1:7" s="25" customFormat="1" ht="46.8">
      <c r="A43" s="33">
        <v>36</v>
      </c>
      <c r="B43" s="37" t="s">
        <v>83</v>
      </c>
      <c r="C43" s="33" t="s">
        <v>135</v>
      </c>
      <c r="D43" s="42" t="s">
        <v>123</v>
      </c>
      <c r="E43" s="46">
        <v>1</v>
      </c>
      <c r="F43" s="44">
        <v>1606876</v>
      </c>
      <c r="G43" s="43">
        <f t="shared" si="0"/>
        <v>1606876</v>
      </c>
    </row>
    <row r="44" spans="1:7" s="25" customFormat="1" ht="46.8">
      <c r="A44" s="33">
        <v>37</v>
      </c>
      <c r="B44" s="37" t="s">
        <v>84</v>
      </c>
      <c r="C44" s="33" t="s">
        <v>135</v>
      </c>
      <c r="D44" s="42" t="s">
        <v>123</v>
      </c>
      <c r="E44" s="46">
        <v>1</v>
      </c>
      <c r="F44" s="44">
        <v>1907470</v>
      </c>
      <c r="G44" s="43">
        <f t="shared" si="0"/>
        <v>1907470</v>
      </c>
    </row>
    <row r="45" spans="1:7" s="25" customFormat="1" ht="46.8">
      <c r="A45" s="33">
        <v>38</v>
      </c>
      <c r="B45" s="37" t="s">
        <v>85</v>
      </c>
      <c r="C45" s="33" t="s">
        <v>135</v>
      </c>
      <c r="D45" s="42" t="s">
        <v>123</v>
      </c>
      <c r="E45" s="46">
        <v>1</v>
      </c>
      <c r="F45" s="44">
        <v>554919</v>
      </c>
      <c r="G45" s="43">
        <f t="shared" si="0"/>
        <v>554919</v>
      </c>
    </row>
    <row r="46" spans="1:7" s="25" customFormat="1" ht="46.8">
      <c r="A46" s="33">
        <v>39</v>
      </c>
      <c r="B46" s="37" t="s">
        <v>86</v>
      </c>
      <c r="C46" s="33" t="s">
        <v>135</v>
      </c>
      <c r="D46" s="42" t="s">
        <v>123</v>
      </c>
      <c r="E46" s="46">
        <v>1</v>
      </c>
      <c r="F46" s="44">
        <v>408737</v>
      </c>
      <c r="G46" s="43">
        <f t="shared" si="0"/>
        <v>408737</v>
      </c>
    </row>
    <row r="47" spans="1:7" s="25" customFormat="1" ht="46.8">
      <c r="A47" s="33">
        <v>40</v>
      </c>
      <c r="B47" s="37" t="s">
        <v>87</v>
      </c>
      <c r="C47" s="33" t="s">
        <v>135</v>
      </c>
      <c r="D47" s="42" t="s">
        <v>123</v>
      </c>
      <c r="E47" s="46">
        <v>1</v>
      </c>
      <c r="F47" s="44">
        <v>1953314</v>
      </c>
      <c r="G47" s="43">
        <f t="shared" si="0"/>
        <v>1953314</v>
      </c>
    </row>
    <row r="48" spans="1:7" s="25" customFormat="1" ht="78">
      <c r="A48" s="33">
        <v>41</v>
      </c>
      <c r="B48" s="37" t="s">
        <v>88</v>
      </c>
      <c r="C48" s="33" t="s">
        <v>135</v>
      </c>
      <c r="D48" s="42" t="s">
        <v>123</v>
      </c>
      <c r="E48" s="46">
        <v>1</v>
      </c>
      <c r="F48" s="44">
        <v>6946728</v>
      </c>
      <c r="G48" s="43">
        <f t="shared" si="0"/>
        <v>6946728</v>
      </c>
    </row>
    <row r="49" spans="1:7" s="25" customFormat="1" ht="46.8">
      <c r="A49" s="33">
        <v>42</v>
      </c>
      <c r="B49" s="37" t="s">
        <v>89</v>
      </c>
      <c r="C49" s="33" t="s">
        <v>135</v>
      </c>
      <c r="D49" s="42" t="s">
        <v>123</v>
      </c>
      <c r="E49" s="46">
        <v>1</v>
      </c>
      <c r="F49" s="44">
        <v>17507117</v>
      </c>
      <c r="G49" s="43">
        <f t="shared" si="0"/>
        <v>17507117</v>
      </c>
    </row>
    <row r="50" spans="1:7" s="25" customFormat="1" ht="46.8">
      <c r="A50" s="33">
        <v>43</v>
      </c>
      <c r="B50" s="37" t="s">
        <v>90</v>
      </c>
      <c r="C50" s="33" t="s">
        <v>135</v>
      </c>
      <c r="D50" s="42" t="s">
        <v>123</v>
      </c>
      <c r="E50" s="46">
        <v>1</v>
      </c>
      <c r="F50" s="44">
        <v>2652297</v>
      </c>
      <c r="G50" s="43">
        <f t="shared" si="0"/>
        <v>2652297</v>
      </c>
    </row>
    <row r="51" spans="1:7" s="25" customFormat="1" ht="46.8">
      <c r="A51" s="33">
        <v>44</v>
      </c>
      <c r="B51" s="37" t="s">
        <v>91</v>
      </c>
      <c r="C51" s="33" t="s">
        <v>135</v>
      </c>
      <c r="D51" s="42" t="s">
        <v>123</v>
      </c>
      <c r="E51" s="46">
        <v>1</v>
      </c>
      <c r="F51" s="44">
        <v>4424012</v>
      </c>
      <c r="G51" s="43">
        <f t="shared" si="0"/>
        <v>4424012</v>
      </c>
    </row>
    <row r="52" spans="1:7" s="25" customFormat="1" ht="46.8">
      <c r="A52" s="33">
        <v>45</v>
      </c>
      <c r="B52" s="37" t="s">
        <v>129</v>
      </c>
      <c r="C52" s="33" t="s">
        <v>135</v>
      </c>
      <c r="D52" s="42" t="s">
        <v>47</v>
      </c>
      <c r="E52" s="46">
        <v>4</v>
      </c>
      <c r="F52" s="44">
        <v>338234</v>
      </c>
      <c r="G52" s="43">
        <f t="shared" si="0"/>
        <v>1352936</v>
      </c>
    </row>
    <row r="53" spans="1:7" s="25" customFormat="1" ht="46.8">
      <c r="A53" s="33">
        <v>46</v>
      </c>
      <c r="B53" s="37" t="s">
        <v>92</v>
      </c>
      <c r="C53" s="33" t="s">
        <v>135</v>
      </c>
      <c r="D53" s="42" t="s">
        <v>47</v>
      </c>
      <c r="E53" s="46">
        <v>4</v>
      </c>
      <c r="F53" s="44">
        <v>126720</v>
      </c>
      <c r="G53" s="43">
        <f t="shared" si="0"/>
        <v>506880</v>
      </c>
    </row>
    <row r="54" spans="1:7" s="25" customFormat="1" ht="46.8">
      <c r="A54" s="33">
        <v>47</v>
      </c>
      <c r="B54" s="37" t="s">
        <v>93</v>
      </c>
      <c r="C54" s="33" t="s">
        <v>135</v>
      </c>
      <c r="D54" s="42" t="s">
        <v>124</v>
      </c>
      <c r="E54" s="46">
        <v>0.27600000000000002</v>
      </c>
      <c r="F54" s="44">
        <v>19184058</v>
      </c>
      <c r="G54" s="43">
        <f t="shared" si="0"/>
        <v>5294800.0080000004</v>
      </c>
    </row>
    <row r="55" spans="1:7" s="25" customFormat="1" ht="46.8">
      <c r="A55" s="33">
        <v>48</v>
      </c>
      <c r="B55" s="37" t="s">
        <v>94</v>
      </c>
      <c r="C55" s="33" t="s">
        <v>135</v>
      </c>
      <c r="D55" s="42" t="s">
        <v>47</v>
      </c>
      <c r="E55" s="46">
        <v>1.4239999999999999</v>
      </c>
      <c r="F55" s="44">
        <v>8602348</v>
      </c>
      <c r="G55" s="43">
        <f t="shared" si="0"/>
        <v>12249743.551999999</v>
      </c>
    </row>
    <row r="56" spans="1:7" s="25" customFormat="1" ht="46.8">
      <c r="A56" s="33">
        <v>49</v>
      </c>
      <c r="B56" s="37" t="s">
        <v>95</v>
      </c>
      <c r="C56" s="33" t="s">
        <v>135</v>
      </c>
      <c r="D56" s="42" t="s">
        <v>47</v>
      </c>
      <c r="E56" s="46">
        <v>6.4470000000000001</v>
      </c>
      <c r="F56" s="44">
        <v>1627437</v>
      </c>
      <c r="G56" s="43">
        <f t="shared" si="0"/>
        <v>10492086.339</v>
      </c>
    </row>
    <row r="57" spans="1:7" s="25" customFormat="1" ht="46.8">
      <c r="A57" s="33">
        <v>50</v>
      </c>
      <c r="B57" s="37" t="s">
        <v>96</v>
      </c>
      <c r="C57" s="33" t="s">
        <v>135</v>
      </c>
      <c r="D57" s="42" t="s">
        <v>47</v>
      </c>
      <c r="E57" s="46">
        <v>1.4239999999999999</v>
      </c>
      <c r="F57" s="44">
        <v>48934820</v>
      </c>
      <c r="G57" s="43">
        <f t="shared" si="0"/>
        <v>69683183.679999992</v>
      </c>
    </row>
    <row r="58" spans="1:7" s="25" customFormat="1" ht="46.8">
      <c r="A58" s="33">
        <v>51</v>
      </c>
      <c r="B58" s="37" t="s">
        <v>97</v>
      </c>
      <c r="C58" s="33" t="s">
        <v>135</v>
      </c>
      <c r="D58" s="42" t="s">
        <v>47</v>
      </c>
      <c r="E58" s="46">
        <v>6.4470000000000001</v>
      </c>
      <c r="F58" s="44">
        <v>1627437</v>
      </c>
      <c r="G58" s="43">
        <f t="shared" si="0"/>
        <v>10492086.339</v>
      </c>
    </row>
    <row r="59" spans="1:7" s="25" customFormat="1" ht="46.8">
      <c r="A59" s="33">
        <v>52</v>
      </c>
      <c r="B59" s="37" t="s">
        <v>98</v>
      </c>
      <c r="C59" s="33" t="s">
        <v>135</v>
      </c>
      <c r="D59" s="42" t="s">
        <v>41</v>
      </c>
      <c r="E59" s="46">
        <v>7.68</v>
      </c>
      <c r="F59" s="44">
        <v>1343789</v>
      </c>
      <c r="G59" s="43">
        <f t="shared" si="0"/>
        <v>10320299.52</v>
      </c>
    </row>
    <row r="60" spans="1:7" s="25" customFormat="1" ht="46.8">
      <c r="A60" s="33">
        <v>53</v>
      </c>
      <c r="B60" s="37" t="s">
        <v>99</v>
      </c>
      <c r="C60" s="33" t="s">
        <v>135</v>
      </c>
      <c r="D60" s="42" t="s">
        <v>125</v>
      </c>
      <c r="E60" s="46">
        <v>12.48</v>
      </c>
      <c r="F60" s="44">
        <v>5598970</v>
      </c>
      <c r="G60" s="43">
        <f t="shared" si="0"/>
        <v>69875145.600000009</v>
      </c>
    </row>
    <row r="61" spans="1:7" s="25" customFormat="1" ht="46.8">
      <c r="A61" s="33">
        <v>54</v>
      </c>
      <c r="B61" s="37" t="s">
        <v>130</v>
      </c>
      <c r="C61" s="33" t="s">
        <v>135</v>
      </c>
      <c r="D61" s="42" t="s">
        <v>124</v>
      </c>
      <c r="E61" s="46">
        <v>0.27600000000000002</v>
      </c>
      <c r="F61" s="44">
        <v>1037808099</v>
      </c>
      <c r="G61" s="43">
        <f t="shared" si="0"/>
        <v>286435035.324</v>
      </c>
    </row>
    <row r="62" spans="1:7" s="25" customFormat="1" ht="46.8">
      <c r="A62" s="33">
        <v>55</v>
      </c>
      <c r="B62" s="37" t="s">
        <v>100</v>
      </c>
      <c r="C62" s="33" t="s">
        <v>135</v>
      </c>
      <c r="D62" s="42" t="s">
        <v>47</v>
      </c>
      <c r="E62" s="46">
        <v>6.4470000000000001</v>
      </c>
      <c r="F62" s="44">
        <v>338234</v>
      </c>
      <c r="G62" s="43">
        <f t="shared" si="0"/>
        <v>2180594.5980000002</v>
      </c>
    </row>
    <row r="63" spans="1:7" s="25" customFormat="1" ht="46.8">
      <c r="A63" s="33">
        <v>56</v>
      </c>
      <c r="B63" s="37" t="s">
        <v>101</v>
      </c>
      <c r="C63" s="33" t="s">
        <v>135</v>
      </c>
      <c r="D63" s="42" t="s">
        <v>47</v>
      </c>
      <c r="E63" s="46">
        <v>6.4470000000000001</v>
      </c>
      <c r="F63" s="44">
        <v>126720</v>
      </c>
      <c r="G63" s="43">
        <f t="shared" si="0"/>
        <v>816963.84</v>
      </c>
    </row>
    <row r="64" spans="1:7" s="25" customFormat="1" ht="46.8">
      <c r="A64" s="33">
        <v>57</v>
      </c>
      <c r="B64" s="37" t="s">
        <v>131</v>
      </c>
      <c r="C64" s="33" t="s">
        <v>135</v>
      </c>
      <c r="D64" s="42" t="s">
        <v>47</v>
      </c>
      <c r="E64" s="46">
        <v>20.96</v>
      </c>
      <c r="F64" s="44">
        <v>6091561</v>
      </c>
      <c r="G64" s="43">
        <f t="shared" si="0"/>
        <v>127679118.56</v>
      </c>
    </row>
    <row r="65" spans="1:7" s="25" customFormat="1" ht="46.8">
      <c r="A65" s="33">
        <v>58</v>
      </c>
      <c r="B65" s="37" t="s">
        <v>102</v>
      </c>
      <c r="C65" s="33" t="s">
        <v>135</v>
      </c>
      <c r="D65" s="42" t="s">
        <v>47</v>
      </c>
      <c r="E65" s="46">
        <v>20.96</v>
      </c>
      <c r="F65" s="44">
        <v>48934820</v>
      </c>
      <c r="G65" s="43">
        <f t="shared" si="0"/>
        <v>1025673827.2</v>
      </c>
    </row>
    <row r="66" spans="1:7" s="25" customFormat="1" ht="46.8">
      <c r="A66" s="33">
        <v>59</v>
      </c>
      <c r="B66" s="37" t="s">
        <v>103</v>
      </c>
      <c r="C66" s="33" t="s">
        <v>135</v>
      </c>
      <c r="D66" s="42" t="s">
        <v>47</v>
      </c>
      <c r="E66" s="46">
        <v>20.96</v>
      </c>
      <c r="F66" s="44">
        <v>1627437</v>
      </c>
      <c r="G66" s="43">
        <f t="shared" si="0"/>
        <v>34111079.520000003</v>
      </c>
    </row>
    <row r="67" spans="1:7" s="25" customFormat="1" ht="46.8">
      <c r="A67" s="33">
        <v>60</v>
      </c>
      <c r="B67" s="37" t="s">
        <v>104</v>
      </c>
      <c r="C67" s="33" t="s">
        <v>135</v>
      </c>
      <c r="D67" s="42" t="s">
        <v>47</v>
      </c>
      <c r="E67" s="46">
        <v>20.96</v>
      </c>
      <c r="F67" s="44">
        <v>1627437</v>
      </c>
      <c r="G67" s="43">
        <f t="shared" si="0"/>
        <v>34111079.520000003</v>
      </c>
    </row>
    <row r="68" spans="1:7" s="25" customFormat="1" ht="46.8">
      <c r="A68" s="33">
        <v>61</v>
      </c>
      <c r="B68" s="37" t="s">
        <v>105</v>
      </c>
      <c r="C68" s="33" t="s">
        <v>135</v>
      </c>
      <c r="D68" s="42" t="s">
        <v>41</v>
      </c>
      <c r="E68" s="46">
        <v>32</v>
      </c>
      <c r="F68" s="44">
        <v>1343789</v>
      </c>
      <c r="G68" s="43">
        <f t="shared" si="0"/>
        <v>43001248</v>
      </c>
    </row>
    <row r="69" spans="1:7" s="25" customFormat="1" ht="46.8">
      <c r="A69" s="33">
        <v>62</v>
      </c>
      <c r="B69" s="37" t="s">
        <v>106</v>
      </c>
      <c r="C69" s="33" t="s">
        <v>135</v>
      </c>
      <c r="D69" s="42" t="s">
        <v>126</v>
      </c>
      <c r="E69" s="46">
        <v>49.44</v>
      </c>
      <c r="F69" s="44">
        <v>5247835</v>
      </c>
      <c r="G69" s="43">
        <f t="shared" si="0"/>
        <v>259452962.39999998</v>
      </c>
    </row>
    <row r="70" spans="1:7" s="25" customFormat="1" ht="46.8">
      <c r="A70" s="33">
        <v>63</v>
      </c>
      <c r="B70" s="37" t="s">
        <v>107</v>
      </c>
      <c r="C70" s="33" t="s">
        <v>135</v>
      </c>
      <c r="D70" s="42" t="s">
        <v>47</v>
      </c>
      <c r="E70" s="46">
        <v>11.04</v>
      </c>
      <c r="F70" s="44">
        <v>22311080</v>
      </c>
      <c r="G70" s="43">
        <f t="shared" si="0"/>
        <v>246314323.19999999</v>
      </c>
    </row>
    <row r="71" spans="1:7" s="25" customFormat="1" ht="46.8">
      <c r="A71" s="33">
        <v>64</v>
      </c>
      <c r="B71" s="37" t="s">
        <v>108</v>
      </c>
      <c r="C71" s="33" t="s">
        <v>135</v>
      </c>
      <c r="D71" s="42" t="s">
        <v>47</v>
      </c>
      <c r="E71" s="46">
        <v>20.96</v>
      </c>
      <c r="F71" s="44">
        <v>338234</v>
      </c>
      <c r="G71" s="43">
        <f t="shared" si="0"/>
        <v>7089384.6400000006</v>
      </c>
    </row>
    <row r="72" spans="1:7" s="25" customFormat="1" ht="46.8">
      <c r="A72" s="33">
        <v>65</v>
      </c>
      <c r="B72" s="37" t="s">
        <v>109</v>
      </c>
      <c r="C72" s="33" t="s">
        <v>135</v>
      </c>
      <c r="D72" s="42" t="s">
        <v>47</v>
      </c>
      <c r="E72" s="46">
        <v>20.96</v>
      </c>
      <c r="F72" s="44">
        <v>126720</v>
      </c>
      <c r="G72" s="43">
        <f t="shared" si="0"/>
        <v>2656051.2000000002</v>
      </c>
    </row>
    <row r="73" spans="1:7" s="25" customFormat="1" ht="46.8">
      <c r="A73" s="33">
        <v>66</v>
      </c>
      <c r="B73" s="37" t="s">
        <v>110</v>
      </c>
      <c r="C73" s="33" t="s">
        <v>135</v>
      </c>
      <c r="D73" s="42" t="s">
        <v>41</v>
      </c>
      <c r="E73" s="46">
        <v>143.32</v>
      </c>
      <c r="F73" s="44">
        <v>302497</v>
      </c>
      <c r="G73" s="43">
        <f t="shared" ref="G73:G85" si="1">E73*F73</f>
        <v>43353870.039999999</v>
      </c>
    </row>
    <row r="74" spans="1:7" s="25" customFormat="1" ht="46.8">
      <c r="A74" s="33">
        <v>67</v>
      </c>
      <c r="B74" s="37" t="s">
        <v>111</v>
      </c>
      <c r="C74" s="33" t="s">
        <v>135</v>
      </c>
      <c r="D74" s="42" t="s">
        <v>47</v>
      </c>
      <c r="E74" s="46">
        <v>1.4</v>
      </c>
      <c r="F74" s="44">
        <v>1627437</v>
      </c>
      <c r="G74" s="43">
        <f t="shared" si="1"/>
        <v>2278411.7999999998</v>
      </c>
    </row>
    <row r="75" spans="1:7" s="25" customFormat="1" ht="46.8">
      <c r="A75" s="33">
        <v>68</v>
      </c>
      <c r="B75" s="37" t="s">
        <v>112</v>
      </c>
      <c r="C75" s="33" t="s">
        <v>135</v>
      </c>
      <c r="D75" s="42" t="s">
        <v>47</v>
      </c>
      <c r="E75" s="46">
        <v>1.4</v>
      </c>
      <c r="F75" s="44">
        <v>12471582</v>
      </c>
      <c r="G75" s="43">
        <f t="shared" si="1"/>
        <v>17460214.800000001</v>
      </c>
    </row>
    <row r="76" spans="1:7" s="25" customFormat="1" ht="46.8">
      <c r="A76" s="33">
        <v>69</v>
      </c>
      <c r="B76" s="37" t="s">
        <v>113</v>
      </c>
      <c r="C76" s="33" t="s">
        <v>135</v>
      </c>
      <c r="D76" s="42" t="s">
        <v>41</v>
      </c>
      <c r="E76" s="46">
        <v>183</v>
      </c>
      <c r="F76" s="44">
        <v>6794520</v>
      </c>
      <c r="G76" s="43">
        <f t="shared" si="1"/>
        <v>1243397160</v>
      </c>
    </row>
    <row r="77" spans="1:7" s="25" customFormat="1" ht="46.8">
      <c r="A77" s="33">
        <v>70</v>
      </c>
      <c r="B77" s="37" t="s">
        <v>114</v>
      </c>
      <c r="C77" s="33" t="s">
        <v>135</v>
      </c>
      <c r="D77" s="42" t="s">
        <v>47</v>
      </c>
      <c r="E77" s="46">
        <v>17.202000000000002</v>
      </c>
      <c r="F77" s="44">
        <v>13154733</v>
      </c>
      <c r="G77" s="43">
        <f t="shared" si="1"/>
        <v>226287717.06600001</v>
      </c>
    </row>
    <row r="78" spans="1:7" s="25" customFormat="1" ht="46.8">
      <c r="A78" s="33">
        <v>71</v>
      </c>
      <c r="B78" s="37" t="s">
        <v>115</v>
      </c>
      <c r="C78" s="33" t="s">
        <v>135</v>
      </c>
      <c r="D78" s="42" t="s">
        <v>47</v>
      </c>
      <c r="E78" s="46">
        <v>1.4</v>
      </c>
      <c r="F78" s="44">
        <v>7304680</v>
      </c>
      <c r="G78" s="43">
        <f t="shared" si="1"/>
        <v>10226552</v>
      </c>
    </row>
    <row r="79" spans="1:7" s="25" customFormat="1" ht="46.8">
      <c r="A79" s="33">
        <v>72</v>
      </c>
      <c r="B79" s="37" t="s">
        <v>116</v>
      </c>
      <c r="C79" s="33" t="s">
        <v>135</v>
      </c>
      <c r="D79" s="42" t="s">
        <v>47</v>
      </c>
      <c r="E79" s="46">
        <v>1.4</v>
      </c>
      <c r="F79" s="44">
        <v>1627437</v>
      </c>
      <c r="G79" s="43">
        <f t="shared" si="1"/>
        <v>2278411.7999999998</v>
      </c>
    </row>
    <row r="80" spans="1:7" s="25" customFormat="1" ht="46.8">
      <c r="A80" s="33">
        <v>73</v>
      </c>
      <c r="B80" s="37" t="s">
        <v>117</v>
      </c>
      <c r="C80" s="33" t="s">
        <v>135</v>
      </c>
      <c r="D80" s="42" t="s">
        <v>127</v>
      </c>
      <c r="E80" s="46">
        <v>10</v>
      </c>
      <c r="F80" s="44">
        <v>215538</v>
      </c>
      <c r="G80" s="43">
        <f t="shared" si="1"/>
        <v>2155380</v>
      </c>
    </row>
    <row r="81" spans="1:7" s="25" customFormat="1" ht="46.8">
      <c r="A81" s="33">
        <v>74</v>
      </c>
      <c r="B81" s="37" t="s">
        <v>118</v>
      </c>
      <c r="C81" s="33" t="s">
        <v>135</v>
      </c>
      <c r="D81" s="42" t="s">
        <v>126</v>
      </c>
      <c r="E81" s="46">
        <v>3</v>
      </c>
      <c r="F81" s="44">
        <v>5247835</v>
      </c>
      <c r="G81" s="43">
        <f t="shared" si="1"/>
        <v>15743505</v>
      </c>
    </row>
    <row r="82" spans="1:7" s="25" customFormat="1" ht="46.8">
      <c r="A82" s="33">
        <v>75</v>
      </c>
      <c r="B82" s="37" t="s">
        <v>119</v>
      </c>
      <c r="C82" s="33" t="s">
        <v>135</v>
      </c>
      <c r="D82" s="42" t="s">
        <v>46</v>
      </c>
      <c r="E82" s="46">
        <v>18.817</v>
      </c>
      <c r="F82" s="44">
        <v>2674046</v>
      </c>
      <c r="G82" s="43">
        <f t="shared" si="1"/>
        <v>50317523.582000002</v>
      </c>
    </row>
    <row r="83" spans="1:7" s="25" customFormat="1" ht="46.8">
      <c r="A83" s="33">
        <v>76</v>
      </c>
      <c r="B83" s="37" t="s">
        <v>120</v>
      </c>
      <c r="C83" s="33" t="s">
        <v>135</v>
      </c>
      <c r="D83" s="42" t="s">
        <v>41</v>
      </c>
      <c r="E83" s="46">
        <v>377.22</v>
      </c>
      <c r="F83" s="44">
        <v>15875</v>
      </c>
      <c r="G83" s="43">
        <f t="shared" si="1"/>
        <v>5988367.5</v>
      </c>
    </row>
    <row r="84" spans="1:7" s="25" customFormat="1" ht="46.8">
      <c r="A84" s="33">
        <v>77</v>
      </c>
      <c r="B84" s="37" t="s">
        <v>121</v>
      </c>
      <c r="C84" s="33" t="s">
        <v>135</v>
      </c>
      <c r="D84" s="42" t="s">
        <v>41</v>
      </c>
      <c r="E84" s="46">
        <v>1886.1</v>
      </c>
      <c r="F84" s="44">
        <v>302497</v>
      </c>
      <c r="G84" s="43">
        <f t="shared" si="1"/>
        <v>570539591.69999993</v>
      </c>
    </row>
    <row r="85" spans="1:7" s="25" customFormat="1" ht="109.2">
      <c r="A85" s="33">
        <v>78</v>
      </c>
      <c r="B85" s="37" t="s">
        <v>132</v>
      </c>
      <c r="C85" s="33" t="s">
        <v>135</v>
      </c>
      <c r="D85" s="42" t="s">
        <v>41</v>
      </c>
      <c r="E85" s="46">
        <v>1886.1</v>
      </c>
      <c r="F85" s="44">
        <v>484890</v>
      </c>
      <c r="G85" s="43">
        <f t="shared" si="1"/>
        <v>914551029</v>
      </c>
    </row>
    <row r="86" spans="1:7" customFormat="1" ht="19.5" customHeight="1">
      <c r="A86" s="293" t="s">
        <v>30</v>
      </c>
      <c r="B86" s="293"/>
      <c r="C86" s="293"/>
      <c r="D86" s="293"/>
      <c r="E86" s="293"/>
      <c r="F86" s="293"/>
      <c r="G86" s="45">
        <f>ROUND(SUM(G8:G85),2)</f>
        <v>7370827980.8299999</v>
      </c>
    </row>
  </sheetData>
  <mergeCells count="10">
    <mergeCell ref="A3:G3"/>
    <mergeCell ref="A4:G4"/>
    <mergeCell ref="A2:G2"/>
    <mergeCell ref="A86:F86"/>
    <mergeCell ref="A6:A7"/>
    <mergeCell ref="B6:B7"/>
    <mergeCell ref="C6:C7"/>
    <mergeCell ref="D6:D7"/>
    <mergeCell ref="E6:E7"/>
    <mergeCell ref="F6:F7"/>
  </mergeCells>
  <printOptions horizontalCentered="1"/>
  <pageMargins left="0" right="0" top="0.6692913385826772" bottom="0.51181102362204722" header="0.31496062992125984" footer="0.19685039370078741"/>
  <pageSetup paperSize="9" pageOrder="overThenDown" orientation="landscape" r:id="rId1"/>
  <headerFooter alignWithMargins="0">
    <oddHeader>&amp;C &amp;P</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1BB83-96B8-4C8B-A1D6-BFFE9B909601}">
  <sheetPr codeName="Sheet9">
    <tabColor rgb="FF002060"/>
  </sheetPr>
  <dimension ref="A1:J239"/>
  <sheetViews>
    <sheetView workbookViewId="0">
      <selection activeCell="G13" sqref="G13"/>
    </sheetView>
  </sheetViews>
  <sheetFormatPr defaultColWidth="9" defaultRowHeight="13.2"/>
  <cols>
    <col min="1" max="1" width="4.7265625" style="7" customWidth="1"/>
    <col min="2" max="2" width="40.08984375" style="7" customWidth="1"/>
    <col min="3" max="3" width="9" style="7" customWidth="1"/>
    <col min="4" max="4" width="9.08984375" style="7" customWidth="1"/>
    <col min="5" max="5" width="11.7265625" style="7" customWidth="1"/>
    <col min="6" max="6" width="12.08984375" style="7" customWidth="1"/>
    <col min="7" max="7" width="9.08984375" style="7" customWidth="1"/>
    <col min="8" max="8" width="11.7265625" style="7" customWidth="1"/>
    <col min="9" max="9" width="12.08984375" style="7" customWidth="1"/>
    <col min="10" max="10" width="9.7265625" style="7" customWidth="1"/>
    <col min="11" max="16384" width="9" style="7"/>
  </cols>
  <sheetData>
    <row r="1" spans="1:10" ht="20.25" customHeight="1">
      <c r="A1" s="298" t="s">
        <v>32</v>
      </c>
      <c r="B1" s="298"/>
      <c r="C1" s="298"/>
      <c r="D1" s="298"/>
      <c r="E1" s="298"/>
      <c r="F1" s="298"/>
      <c r="G1" s="298"/>
      <c r="H1" s="298"/>
      <c r="I1" s="298"/>
      <c r="J1" s="298"/>
    </row>
    <row r="2" spans="1:10" ht="20.25" customHeight="1">
      <c r="A2" s="299" t="e">
        <f>_xlfn.SINGLE(#REF!)</f>
        <v>#REF!</v>
      </c>
      <c r="B2" s="299"/>
      <c r="C2" s="299"/>
      <c r="D2" s="299"/>
      <c r="E2" s="299"/>
      <c r="F2" s="299"/>
      <c r="G2" s="299"/>
      <c r="H2" s="299"/>
      <c r="I2" s="299"/>
      <c r="J2" s="299"/>
    </row>
    <row r="3" spans="1:10" ht="17.25" customHeight="1">
      <c r="A3" s="300" t="s">
        <v>40</v>
      </c>
      <c r="B3" s="300"/>
      <c r="C3" s="300"/>
      <c r="D3" s="300"/>
      <c r="E3" s="300"/>
      <c r="F3" s="300"/>
      <c r="G3" s="300"/>
      <c r="H3" s="300"/>
      <c r="I3" s="300"/>
      <c r="J3" s="300"/>
    </row>
    <row r="4" spans="1:10" ht="17.25" customHeight="1">
      <c r="A4" s="12"/>
      <c r="B4" s="12"/>
      <c r="C4" s="12"/>
      <c r="D4" s="12"/>
      <c r="E4" s="12"/>
      <c r="F4" s="12"/>
      <c r="G4" s="12"/>
      <c r="H4" s="12"/>
      <c r="I4" s="12"/>
      <c r="J4" s="22" t="s">
        <v>35</v>
      </c>
    </row>
    <row r="5" spans="1:10" ht="30" customHeight="1">
      <c r="A5" s="303" t="s">
        <v>20</v>
      </c>
      <c r="B5" s="303" t="s">
        <v>25</v>
      </c>
      <c r="C5" s="303" t="s">
        <v>21</v>
      </c>
      <c r="D5" s="302" t="s">
        <v>37</v>
      </c>
      <c r="E5" s="302"/>
      <c r="F5" s="302"/>
      <c r="G5" s="302" t="s">
        <v>22</v>
      </c>
      <c r="H5" s="302"/>
      <c r="I5" s="302"/>
      <c r="J5" s="296" t="s">
        <v>36</v>
      </c>
    </row>
    <row r="6" spans="1:10" ht="35.25" customHeight="1">
      <c r="A6" s="303"/>
      <c r="B6" s="303"/>
      <c r="C6" s="303"/>
      <c r="D6" s="9" t="s">
        <v>27</v>
      </c>
      <c r="E6" s="9" t="s">
        <v>34</v>
      </c>
      <c r="F6" s="9" t="s">
        <v>33</v>
      </c>
      <c r="G6" s="9" t="s">
        <v>27</v>
      </c>
      <c r="H6" s="9" t="s">
        <v>34</v>
      </c>
      <c r="I6" s="9" t="s">
        <v>33</v>
      </c>
      <c r="J6" s="297"/>
    </row>
    <row r="7" spans="1:10" ht="15.6">
      <c r="A7" s="14"/>
      <c r="B7" s="16"/>
      <c r="C7" s="14"/>
      <c r="D7" s="14"/>
      <c r="E7" s="14"/>
      <c r="F7" s="17"/>
      <c r="G7" s="14"/>
      <c r="H7" s="14"/>
      <c r="I7" s="17"/>
      <c r="J7" s="17"/>
    </row>
    <row r="8" spans="1:10" ht="15.6">
      <c r="A8" s="14"/>
      <c r="B8" s="16"/>
      <c r="C8" s="14"/>
      <c r="D8" s="14"/>
      <c r="E8" s="14"/>
      <c r="F8" s="17"/>
      <c r="G8" s="14"/>
      <c r="H8" s="14"/>
      <c r="I8" s="17"/>
      <c r="J8" s="17"/>
    </row>
    <row r="9" spans="1:10" ht="15.6">
      <c r="A9" s="8"/>
      <c r="B9" s="10"/>
      <c r="C9" s="8"/>
      <c r="D9" s="8"/>
      <c r="E9" s="11"/>
      <c r="F9" s="11"/>
      <c r="G9" s="8"/>
      <c r="H9" s="11"/>
      <c r="I9" s="11"/>
      <c r="J9" s="20"/>
    </row>
    <row r="10" spans="1:10" ht="15.6">
      <c r="A10" s="8"/>
      <c r="B10" s="10"/>
      <c r="C10" s="8"/>
      <c r="D10" s="8"/>
      <c r="E10" s="11"/>
      <c r="F10" s="11"/>
      <c r="G10" s="8"/>
      <c r="H10" s="11"/>
      <c r="I10" s="11"/>
      <c r="J10" s="20"/>
    </row>
    <row r="11" spans="1:10" ht="15.6">
      <c r="A11" s="8"/>
      <c r="B11" s="10"/>
      <c r="C11" s="8"/>
      <c r="D11" s="8"/>
      <c r="E11" s="11"/>
      <c r="F11" s="11"/>
      <c r="G11" s="8"/>
      <c r="H11" s="11"/>
      <c r="I11" s="11"/>
      <c r="J11" s="20"/>
    </row>
    <row r="12" spans="1:10" ht="15.6">
      <c r="A12" s="8"/>
      <c r="B12" s="10"/>
      <c r="C12" s="8"/>
      <c r="D12" s="8"/>
      <c r="E12" s="11"/>
      <c r="F12" s="11"/>
      <c r="G12" s="8"/>
      <c r="H12" s="11"/>
      <c r="I12" s="11"/>
      <c r="J12" s="20"/>
    </row>
    <row r="13" spans="1:10" ht="15.6">
      <c r="A13" s="8"/>
      <c r="B13" s="10"/>
      <c r="C13" s="8"/>
      <c r="D13" s="8"/>
      <c r="E13" s="11"/>
      <c r="F13" s="11"/>
      <c r="G13" s="8"/>
      <c r="H13" s="11"/>
      <c r="I13" s="11"/>
      <c r="J13" s="20"/>
    </row>
    <row r="14" spans="1:10" ht="15.6">
      <c r="A14" s="8"/>
      <c r="B14" s="10"/>
      <c r="C14" s="8"/>
      <c r="D14" s="8"/>
      <c r="E14" s="11"/>
      <c r="F14" s="11"/>
      <c r="G14" s="8"/>
      <c r="H14" s="11"/>
      <c r="I14" s="11"/>
      <c r="J14" s="20"/>
    </row>
    <row r="15" spans="1:10" ht="15.6">
      <c r="A15" s="8"/>
      <c r="B15" s="10"/>
      <c r="C15" s="8"/>
      <c r="D15" s="8"/>
      <c r="E15" s="11"/>
      <c r="F15" s="11"/>
      <c r="G15" s="8"/>
      <c r="H15" s="11"/>
      <c r="I15" s="11"/>
      <c r="J15" s="20"/>
    </row>
    <row r="16" spans="1:10" ht="15.6">
      <c r="A16" s="8"/>
      <c r="B16" s="10"/>
      <c r="C16" s="8"/>
      <c r="D16" s="8"/>
      <c r="E16" s="11"/>
      <c r="F16" s="11"/>
      <c r="G16" s="8"/>
      <c r="H16" s="11"/>
      <c r="I16" s="11"/>
      <c r="J16" s="20"/>
    </row>
    <row r="17" spans="1:10" ht="15.6">
      <c r="A17" s="8"/>
      <c r="B17" s="10"/>
      <c r="C17" s="8"/>
      <c r="D17" s="8"/>
      <c r="E17" s="11"/>
      <c r="F17" s="11"/>
      <c r="G17" s="8"/>
      <c r="H17" s="11"/>
      <c r="I17" s="11"/>
      <c r="J17" s="20"/>
    </row>
    <row r="18" spans="1:10" ht="15.6">
      <c r="A18" s="8"/>
      <c r="B18" s="10"/>
      <c r="C18" s="8"/>
      <c r="D18" s="8"/>
      <c r="E18" s="11"/>
      <c r="F18" s="11"/>
      <c r="G18" s="8"/>
      <c r="H18" s="11"/>
      <c r="I18" s="11"/>
      <c r="J18" s="20"/>
    </row>
    <row r="19" spans="1:10" ht="15.6">
      <c r="A19" s="8"/>
      <c r="B19" s="10"/>
      <c r="C19" s="8"/>
      <c r="D19" s="8"/>
      <c r="E19" s="11"/>
      <c r="F19" s="11"/>
      <c r="G19" s="8"/>
      <c r="H19" s="11"/>
      <c r="I19" s="11"/>
      <c r="J19" s="20"/>
    </row>
    <row r="20" spans="1:10" ht="15.6">
      <c r="A20" s="8"/>
      <c r="B20" s="10"/>
      <c r="C20" s="8"/>
      <c r="D20" s="8"/>
      <c r="E20" s="11"/>
      <c r="F20" s="11"/>
      <c r="G20" s="8"/>
      <c r="H20" s="11"/>
      <c r="I20" s="11"/>
      <c r="J20" s="20"/>
    </row>
    <row r="21" spans="1:10" ht="15.6">
      <c r="A21" s="8"/>
      <c r="B21" s="10"/>
      <c r="C21" s="8"/>
      <c r="D21" s="8"/>
      <c r="E21" s="11"/>
      <c r="F21" s="11"/>
      <c r="G21" s="8"/>
      <c r="H21" s="11"/>
      <c r="I21" s="11"/>
      <c r="J21" s="20"/>
    </row>
    <row r="22" spans="1:10" ht="15.6">
      <c r="A22" s="8"/>
      <c r="B22" s="10"/>
      <c r="C22" s="8"/>
      <c r="D22" s="8"/>
      <c r="E22" s="11"/>
      <c r="F22" s="11"/>
      <c r="G22" s="8"/>
      <c r="H22" s="11"/>
      <c r="I22" s="11"/>
      <c r="J22" s="20"/>
    </row>
    <row r="23" spans="1:10" ht="15.6">
      <c r="A23" s="8"/>
      <c r="B23" s="10"/>
      <c r="C23" s="8"/>
      <c r="D23" s="8"/>
      <c r="E23" s="11"/>
      <c r="F23" s="11"/>
      <c r="G23" s="8"/>
      <c r="H23" s="11"/>
      <c r="I23" s="11"/>
      <c r="J23" s="20"/>
    </row>
    <row r="24" spans="1:10" ht="15.6">
      <c r="A24" s="8"/>
      <c r="B24" s="10"/>
      <c r="C24" s="8"/>
      <c r="D24" s="8"/>
      <c r="E24" s="11"/>
      <c r="F24" s="11"/>
      <c r="G24" s="8"/>
      <c r="H24" s="11"/>
      <c r="I24" s="11"/>
      <c r="J24" s="20"/>
    </row>
    <row r="25" spans="1:10" ht="15.6">
      <c r="A25" s="8"/>
      <c r="B25" s="10"/>
      <c r="C25" s="8"/>
      <c r="D25" s="8"/>
      <c r="E25" s="11"/>
      <c r="F25" s="11"/>
      <c r="G25" s="8"/>
      <c r="H25" s="11"/>
      <c r="I25" s="11"/>
      <c r="J25" s="20"/>
    </row>
    <row r="26" spans="1:10" ht="15.6">
      <c r="A26" s="8"/>
      <c r="B26" s="10"/>
      <c r="C26" s="8"/>
      <c r="D26" s="8"/>
      <c r="E26" s="11"/>
      <c r="F26" s="11"/>
      <c r="G26" s="8"/>
      <c r="H26" s="11"/>
      <c r="I26" s="11"/>
      <c r="J26" s="20"/>
    </row>
    <row r="27" spans="1:10" ht="15.6">
      <c r="A27" s="8"/>
      <c r="B27" s="10"/>
      <c r="C27" s="8"/>
      <c r="D27" s="8"/>
      <c r="E27" s="11"/>
      <c r="F27" s="11"/>
      <c r="G27" s="8"/>
      <c r="H27" s="11"/>
      <c r="I27" s="11"/>
      <c r="J27" s="20"/>
    </row>
    <row r="28" spans="1:10" ht="15.6">
      <c r="A28" s="8"/>
      <c r="B28" s="10"/>
      <c r="C28" s="8"/>
      <c r="D28" s="8"/>
      <c r="E28" s="11"/>
      <c r="F28" s="11"/>
      <c r="G28" s="8"/>
      <c r="H28" s="11"/>
      <c r="I28" s="11"/>
      <c r="J28" s="20"/>
    </row>
    <row r="29" spans="1:10" ht="15.6">
      <c r="A29" s="8"/>
      <c r="B29" s="10"/>
      <c r="C29" s="8"/>
      <c r="D29" s="8"/>
      <c r="E29" s="11"/>
      <c r="F29" s="11"/>
      <c r="G29" s="8"/>
      <c r="H29" s="11"/>
      <c r="I29" s="11"/>
      <c r="J29" s="20"/>
    </row>
    <row r="30" spans="1:10" s="13" customFormat="1" ht="15.6">
      <c r="A30" s="14"/>
      <c r="B30" s="16"/>
      <c r="C30" s="14"/>
      <c r="D30" s="14"/>
      <c r="E30" s="15"/>
      <c r="F30" s="15"/>
      <c r="G30" s="14"/>
      <c r="H30" s="15"/>
      <c r="I30" s="18"/>
      <c r="J30" s="21"/>
    </row>
    <row r="31" spans="1:10" ht="15.6">
      <c r="A31" s="8"/>
      <c r="B31" s="10"/>
      <c r="C31" s="8"/>
      <c r="D31" s="8"/>
      <c r="E31" s="11"/>
      <c r="F31" s="11"/>
      <c r="G31" s="8"/>
      <c r="H31" s="11"/>
      <c r="I31" s="11"/>
      <c r="J31" s="20"/>
    </row>
    <row r="32" spans="1:10" ht="15.6">
      <c r="A32" s="8"/>
      <c r="B32" s="10"/>
      <c r="C32" s="8"/>
      <c r="D32" s="8"/>
      <c r="E32" s="11"/>
      <c r="F32" s="11"/>
      <c r="G32" s="8"/>
      <c r="H32" s="11"/>
      <c r="I32" s="11"/>
      <c r="J32" s="20"/>
    </row>
    <row r="33" spans="1:10" ht="15.6">
      <c r="A33" s="8"/>
      <c r="B33" s="10"/>
      <c r="C33" s="8"/>
      <c r="D33" s="8"/>
      <c r="E33" s="11"/>
      <c r="F33" s="11"/>
      <c r="G33" s="8"/>
      <c r="H33" s="11"/>
      <c r="I33" s="11"/>
      <c r="J33" s="20"/>
    </row>
    <row r="34" spans="1:10" ht="15.6">
      <c r="A34" s="8"/>
      <c r="B34" s="10"/>
      <c r="C34" s="8"/>
      <c r="D34" s="8"/>
      <c r="E34" s="11"/>
      <c r="F34" s="11"/>
      <c r="G34" s="8"/>
      <c r="H34" s="11"/>
      <c r="I34" s="11"/>
      <c r="J34" s="20"/>
    </row>
    <row r="35" spans="1:10" ht="15.6">
      <c r="A35" s="8"/>
      <c r="B35" s="10"/>
      <c r="C35" s="8"/>
      <c r="D35" s="8"/>
      <c r="E35" s="11"/>
      <c r="F35" s="11"/>
      <c r="G35" s="8"/>
      <c r="H35" s="11"/>
      <c r="I35" s="11"/>
      <c r="J35" s="20"/>
    </row>
    <row r="36" spans="1:10" ht="15.6">
      <c r="A36" s="8"/>
      <c r="B36" s="10"/>
      <c r="C36" s="8"/>
      <c r="D36" s="8"/>
      <c r="E36" s="11"/>
      <c r="F36" s="11"/>
      <c r="G36" s="8"/>
      <c r="H36" s="11"/>
      <c r="I36" s="11"/>
      <c r="J36" s="20"/>
    </row>
    <row r="37" spans="1:10" ht="15.6">
      <c r="A37" s="8"/>
      <c r="B37" s="10"/>
      <c r="C37" s="8"/>
      <c r="D37" s="8"/>
      <c r="E37" s="11"/>
      <c r="F37" s="11"/>
      <c r="G37" s="8"/>
      <c r="H37" s="11"/>
      <c r="I37" s="11"/>
      <c r="J37" s="20"/>
    </row>
    <row r="38" spans="1:10" ht="15.6">
      <c r="A38" s="8"/>
      <c r="B38" s="10"/>
      <c r="C38" s="8"/>
      <c r="D38" s="8"/>
      <c r="E38" s="11"/>
      <c r="F38" s="11"/>
      <c r="G38" s="8"/>
      <c r="H38" s="11"/>
      <c r="I38" s="11"/>
      <c r="J38" s="20"/>
    </row>
    <row r="39" spans="1:10" ht="15.6">
      <c r="A39" s="8"/>
      <c r="B39" s="10"/>
      <c r="C39" s="8"/>
      <c r="D39" s="8"/>
      <c r="E39" s="11"/>
      <c r="F39" s="11"/>
      <c r="G39" s="8"/>
      <c r="H39" s="11"/>
      <c r="I39" s="11"/>
      <c r="J39" s="20"/>
    </row>
    <row r="40" spans="1:10" ht="15.6">
      <c r="A40" s="8"/>
      <c r="B40" s="10"/>
      <c r="C40" s="8"/>
      <c r="D40" s="8"/>
      <c r="E40" s="11"/>
      <c r="F40" s="11"/>
      <c r="G40" s="8"/>
      <c r="H40" s="11"/>
      <c r="I40" s="11"/>
      <c r="J40" s="20"/>
    </row>
    <row r="41" spans="1:10" ht="15.6">
      <c r="A41" s="8"/>
      <c r="B41" s="10"/>
      <c r="C41" s="8"/>
      <c r="D41" s="8"/>
      <c r="E41" s="11"/>
      <c r="F41" s="11"/>
      <c r="G41" s="8"/>
      <c r="H41" s="11"/>
      <c r="I41" s="11"/>
      <c r="J41" s="20"/>
    </row>
    <row r="42" spans="1:10" ht="15.6">
      <c r="A42" s="8"/>
      <c r="B42" s="10"/>
      <c r="C42" s="8"/>
      <c r="D42" s="8"/>
      <c r="E42" s="11"/>
      <c r="F42" s="11"/>
      <c r="G42" s="8"/>
      <c r="H42" s="11"/>
      <c r="I42" s="11"/>
      <c r="J42" s="20"/>
    </row>
    <row r="43" spans="1:10" ht="15.6">
      <c r="A43" s="8"/>
      <c r="B43" s="10"/>
      <c r="C43" s="8"/>
      <c r="D43" s="8"/>
      <c r="E43" s="11"/>
      <c r="F43" s="11"/>
      <c r="G43" s="8"/>
      <c r="H43" s="11"/>
      <c r="I43" s="11"/>
      <c r="J43" s="20"/>
    </row>
    <row r="44" spans="1:10" ht="15.6">
      <c r="A44" s="8"/>
      <c r="B44" s="10"/>
      <c r="C44" s="8"/>
      <c r="D44" s="8"/>
      <c r="E44" s="11"/>
      <c r="F44" s="11"/>
      <c r="G44" s="8"/>
      <c r="H44" s="11"/>
      <c r="I44" s="11"/>
      <c r="J44" s="20"/>
    </row>
    <row r="45" spans="1:10" ht="15.6">
      <c r="A45" s="8"/>
      <c r="B45" s="10"/>
      <c r="C45" s="8"/>
      <c r="D45" s="8"/>
      <c r="E45" s="11"/>
      <c r="F45" s="11"/>
      <c r="G45" s="8"/>
      <c r="H45" s="11"/>
      <c r="I45" s="11"/>
      <c r="J45" s="20"/>
    </row>
    <row r="46" spans="1:10" ht="15.6">
      <c r="A46" s="8"/>
      <c r="B46" s="10"/>
      <c r="C46" s="8"/>
      <c r="D46" s="8"/>
      <c r="E46" s="11"/>
      <c r="F46" s="11"/>
      <c r="G46" s="8"/>
      <c r="H46" s="11"/>
      <c r="I46" s="11"/>
      <c r="J46" s="20"/>
    </row>
    <row r="47" spans="1:10" s="13" customFormat="1" ht="15.6">
      <c r="A47" s="14"/>
      <c r="B47" s="16"/>
      <c r="C47" s="14"/>
      <c r="D47" s="14"/>
      <c r="E47" s="15"/>
      <c r="F47" s="15"/>
      <c r="G47" s="14"/>
      <c r="H47" s="15"/>
      <c r="I47" s="18"/>
      <c r="J47" s="21"/>
    </row>
    <row r="48" spans="1:10" ht="15.6">
      <c r="A48" s="8"/>
      <c r="B48" s="10"/>
      <c r="C48" s="8"/>
      <c r="D48" s="8"/>
      <c r="E48" s="11"/>
      <c r="F48" s="11"/>
      <c r="G48" s="8"/>
      <c r="H48" s="11"/>
      <c r="I48" s="11"/>
      <c r="J48" s="20"/>
    </row>
    <row r="49" spans="1:10" ht="15.6">
      <c r="A49" s="8"/>
      <c r="B49" s="10"/>
      <c r="C49" s="8"/>
      <c r="D49" s="8"/>
      <c r="E49" s="11"/>
      <c r="F49" s="11"/>
      <c r="G49" s="8"/>
      <c r="H49" s="11"/>
      <c r="I49" s="11"/>
      <c r="J49" s="20"/>
    </row>
    <row r="50" spans="1:10" ht="15.6">
      <c r="A50" s="8"/>
      <c r="B50" s="10"/>
      <c r="C50" s="8"/>
      <c r="D50" s="8"/>
      <c r="E50" s="11"/>
      <c r="F50" s="11"/>
      <c r="G50" s="8"/>
      <c r="H50" s="11"/>
      <c r="I50" s="11"/>
      <c r="J50" s="20"/>
    </row>
    <row r="51" spans="1:10" ht="15.6">
      <c r="A51" s="8"/>
      <c r="B51" s="10"/>
      <c r="C51" s="8"/>
      <c r="D51" s="8"/>
      <c r="E51" s="11"/>
      <c r="F51" s="11"/>
      <c r="G51" s="8"/>
      <c r="H51" s="11"/>
      <c r="I51" s="11"/>
      <c r="J51" s="20"/>
    </row>
    <row r="52" spans="1:10" ht="15.6">
      <c r="A52" s="8"/>
      <c r="B52" s="10"/>
      <c r="C52" s="8"/>
      <c r="D52" s="8"/>
      <c r="E52" s="11"/>
      <c r="F52" s="11"/>
      <c r="G52" s="8"/>
      <c r="H52" s="11"/>
      <c r="I52" s="11"/>
      <c r="J52" s="20"/>
    </row>
    <row r="53" spans="1:10" ht="15.6">
      <c r="A53" s="8"/>
      <c r="B53" s="10"/>
      <c r="C53" s="8"/>
      <c r="D53" s="8"/>
      <c r="E53" s="11"/>
      <c r="F53" s="11"/>
      <c r="G53" s="8"/>
      <c r="H53" s="11"/>
      <c r="I53" s="11"/>
      <c r="J53" s="20"/>
    </row>
    <row r="54" spans="1:10" ht="15.6">
      <c r="A54" s="8"/>
      <c r="B54" s="10"/>
      <c r="C54" s="8"/>
      <c r="D54" s="8"/>
      <c r="E54" s="11"/>
      <c r="F54" s="11"/>
      <c r="G54" s="8"/>
      <c r="H54" s="11"/>
      <c r="I54" s="11"/>
      <c r="J54" s="20"/>
    </row>
    <row r="55" spans="1:10" ht="15.6">
      <c r="A55" s="8"/>
      <c r="B55" s="10"/>
      <c r="C55" s="8"/>
      <c r="D55" s="8"/>
      <c r="E55" s="11"/>
      <c r="F55" s="11"/>
      <c r="G55" s="8"/>
      <c r="H55" s="11"/>
      <c r="I55" s="11"/>
      <c r="J55" s="20"/>
    </row>
    <row r="56" spans="1:10" ht="15.6">
      <c r="A56" s="8"/>
      <c r="B56" s="10"/>
      <c r="C56" s="8"/>
      <c r="D56" s="8"/>
      <c r="E56" s="11"/>
      <c r="F56" s="11"/>
      <c r="G56" s="8"/>
      <c r="H56" s="11"/>
      <c r="I56" s="11"/>
      <c r="J56" s="20"/>
    </row>
    <row r="57" spans="1:10" s="13" customFormat="1" ht="15.6">
      <c r="A57" s="14"/>
      <c r="B57" s="16"/>
      <c r="C57" s="14"/>
      <c r="D57" s="14"/>
      <c r="E57" s="15"/>
      <c r="F57" s="15"/>
      <c r="G57" s="14"/>
      <c r="H57" s="15"/>
      <c r="I57" s="18"/>
      <c r="J57" s="21"/>
    </row>
    <row r="58" spans="1:10" ht="15.6">
      <c r="A58" s="8"/>
      <c r="B58" s="10"/>
      <c r="C58" s="8"/>
      <c r="D58" s="8"/>
      <c r="E58" s="11"/>
      <c r="F58" s="11"/>
      <c r="G58" s="8"/>
      <c r="H58" s="11"/>
      <c r="I58" s="11"/>
      <c r="J58" s="20"/>
    </row>
    <row r="59" spans="1:10" ht="15.6">
      <c r="A59" s="8"/>
      <c r="B59" s="10"/>
      <c r="C59" s="8"/>
      <c r="D59" s="8"/>
      <c r="E59" s="11"/>
      <c r="F59" s="11"/>
      <c r="G59" s="8"/>
      <c r="H59" s="11"/>
      <c r="I59" s="11"/>
      <c r="J59" s="20"/>
    </row>
    <row r="60" spans="1:10" ht="15.6">
      <c r="A60" s="8"/>
      <c r="B60" s="10"/>
      <c r="C60" s="8"/>
      <c r="D60" s="8"/>
      <c r="E60" s="11"/>
      <c r="F60" s="11"/>
      <c r="G60" s="8"/>
      <c r="H60" s="11"/>
      <c r="I60" s="11"/>
      <c r="J60" s="20"/>
    </row>
    <row r="61" spans="1:10" ht="15.6">
      <c r="A61" s="8"/>
      <c r="B61" s="10"/>
      <c r="C61" s="8"/>
      <c r="D61" s="8"/>
      <c r="E61" s="11"/>
      <c r="F61" s="11"/>
      <c r="G61" s="8"/>
      <c r="H61" s="11"/>
      <c r="I61" s="11"/>
      <c r="J61" s="20"/>
    </row>
    <row r="62" spans="1:10" s="13" customFormat="1" ht="15.6">
      <c r="A62" s="14"/>
      <c r="B62" s="16"/>
      <c r="C62" s="14"/>
      <c r="D62" s="14"/>
      <c r="E62" s="15"/>
      <c r="F62" s="15"/>
      <c r="G62" s="14"/>
      <c r="H62" s="15"/>
      <c r="I62" s="18"/>
      <c r="J62" s="21"/>
    </row>
    <row r="63" spans="1:10" ht="15.6">
      <c r="A63" s="8"/>
      <c r="B63" s="10"/>
      <c r="C63" s="8"/>
      <c r="D63" s="8"/>
      <c r="E63" s="11"/>
      <c r="F63" s="11"/>
      <c r="G63" s="8"/>
      <c r="H63" s="11"/>
      <c r="I63" s="11"/>
      <c r="J63" s="20"/>
    </row>
    <row r="64" spans="1:10" ht="15.6">
      <c r="A64" s="8"/>
      <c r="B64" s="10"/>
      <c r="C64" s="8"/>
      <c r="D64" s="8"/>
      <c r="E64" s="11"/>
      <c r="F64" s="11"/>
      <c r="G64" s="8"/>
      <c r="H64" s="11"/>
      <c r="I64" s="11"/>
      <c r="J64" s="20"/>
    </row>
    <row r="65" spans="1:10" ht="15.6">
      <c r="A65" s="8"/>
      <c r="B65" s="10"/>
      <c r="C65" s="8"/>
      <c r="D65" s="8"/>
      <c r="E65" s="11"/>
      <c r="F65" s="11"/>
      <c r="G65" s="8"/>
      <c r="H65" s="11"/>
      <c r="I65" s="11"/>
      <c r="J65" s="20"/>
    </row>
    <row r="66" spans="1:10" ht="15.6">
      <c r="A66" s="8"/>
      <c r="B66" s="10"/>
      <c r="C66" s="8"/>
      <c r="D66" s="8"/>
      <c r="E66" s="11"/>
      <c r="F66" s="11"/>
      <c r="G66" s="8"/>
      <c r="H66" s="11"/>
      <c r="I66" s="11"/>
      <c r="J66" s="20"/>
    </row>
    <row r="67" spans="1:10" ht="15.6">
      <c r="A67" s="8"/>
      <c r="B67" s="10"/>
      <c r="C67" s="8"/>
      <c r="D67" s="8"/>
      <c r="E67" s="11"/>
      <c r="F67" s="11"/>
      <c r="G67" s="8"/>
      <c r="H67" s="11"/>
      <c r="I67" s="11"/>
      <c r="J67" s="20"/>
    </row>
    <row r="68" spans="1:10" ht="15.6">
      <c r="A68" s="8"/>
      <c r="B68" s="10"/>
      <c r="C68" s="8"/>
      <c r="D68" s="8"/>
      <c r="E68" s="11"/>
      <c r="F68" s="11"/>
      <c r="G68" s="8"/>
      <c r="H68" s="11"/>
      <c r="I68" s="11"/>
      <c r="J68" s="20"/>
    </row>
    <row r="69" spans="1:10" ht="15.6">
      <c r="A69" s="8"/>
      <c r="B69" s="10"/>
      <c r="C69" s="8"/>
      <c r="D69" s="8"/>
      <c r="E69" s="11"/>
      <c r="F69" s="11"/>
      <c r="G69" s="8"/>
      <c r="H69" s="11"/>
      <c r="I69" s="11"/>
      <c r="J69" s="20"/>
    </row>
    <row r="70" spans="1:10" ht="15.6">
      <c r="A70" s="8"/>
      <c r="B70" s="10"/>
      <c r="C70" s="8"/>
      <c r="D70" s="8"/>
      <c r="E70" s="11"/>
      <c r="F70" s="11"/>
      <c r="G70" s="8"/>
      <c r="H70" s="11"/>
      <c r="I70" s="11"/>
      <c r="J70" s="20"/>
    </row>
    <row r="71" spans="1:10" ht="15.6">
      <c r="A71" s="8"/>
      <c r="B71" s="10"/>
      <c r="C71" s="8"/>
      <c r="D71" s="8"/>
      <c r="E71" s="11"/>
      <c r="F71" s="11"/>
      <c r="G71" s="8"/>
      <c r="H71" s="11"/>
      <c r="I71" s="11"/>
      <c r="J71" s="20"/>
    </row>
    <row r="72" spans="1:10" s="13" customFormat="1" ht="15.6">
      <c r="A72" s="14"/>
      <c r="B72" s="16"/>
      <c r="C72" s="14"/>
      <c r="D72" s="14"/>
      <c r="E72" s="15"/>
      <c r="F72" s="15"/>
      <c r="G72" s="14"/>
      <c r="H72" s="15"/>
      <c r="I72" s="18"/>
      <c r="J72" s="21"/>
    </row>
    <row r="73" spans="1:10" ht="15.6">
      <c r="A73" s="8"/>
      <c r="B73" s="10"/>
      <c r="C73" s="8"/>
      <c r="D73" s="8"/>
      <c r="E73" s="11"/>
      <c r="F73" s="11"/>
      <c r="G73" s="8"/>
      <c r="H73" s="11"/>
      <c r="I73" s="11"/>
      <c r="J73" s="20"/>
    </row>
    <row r="74" spans="1:10" ht="15.6">
      <c r="A74" s="8"/>
      <c r="B74" s="10"/>
      <c r="C74" s="8"/>
      <c r="D74" s="8"/>
      <c r="E74" s="11"/>
      <c r="F74" s="11"/>
      <c r="G74" s="8"/>
      <c r="H74" s="11"/>
      <c r="I74" s="11"/>
      <c r="J74" s="20"/>
    </row>
    <row r="75" spans="1:10" ht="15.6">
      <c r="A75" s="8"/>
      <c r="B75" s="10"/>
      <c r="C75" s="8"/>
      <c r="D75" s="8"/>
      <c r="E75" s="11"/>
      <c r="F75" s="11"/>
      <c r="G75" s="8"/>
      <c r="H75" s="11"/>
      <c r="I75" s="11"/>
      <c r="J75" s="20"/>
    </row>
    <row r="76" spans="1:10" ht="15.6">
      <c r="A76" s="8"/>
      <c r="B76" s="10"/>
      <c r="C76" s="8"/>
      <c r="D76" s="8"/>
      <c r="E76" s="11"/>
      <c r="F76" s="11"/>
      <c r="G76" s="8"/>
      <c r="H76" s="11"/>
      <c r="I76" s="11"/>
      <c r="J76" s="20"/>
    </row>
    <row r="77" spans="1:10" ht="15.6">
      <c r="A77" s="8"/>
      <c r="B77" s="10"/>
      <c r="C77" s="8"/>
      <c r="D77" s="8"/>
      <c r="E77" s="11"/>
      <c r="F77" s="11"/>
      <c r="G77" s="8"/>
      <c r="H77" s="11"/>
      <c r="I77" s="11"/>
      <c r="J77" s="20"/>
    </row>
    <row r="78" spans="1:10" ht="15.6">
      <c r="A78" s="8"/>
      <c r="B78" s="10"/>
      <c r="C78" s="8"/>
      <c r="D78" s="8"/>
      <c r="E78" s="11"/>
      <c r="F78" s="11"/>
      <c r="G78" s="8"/>
      <c r="H78" s="11"/>
      <c r="I78" s="11"/>
      <c r="J78" s="20"/>
    </row>
    <row r="79" spans="1:10" ht="15.6">
      <c r="A79" s="8"/>
      <c r="B79" s="10"/>
      <c r="C79" s="8"/>
      <c r="D79" s="8"/>
      <c r="E79" s="11"/>
      <c r="F79" s="11"/>
      <c r="G79" s="8"/>
      <c r="H79" s="11"/>
      <c r="I79" s="11"/>
      <c r="J79" s="20"/>
    </row>
    <row r="80" spans="1:10" ht="15.6">
      <c r="A80" s="8"/>
      <c r="B80" s="10"/>
      <c r="C80" s="8"/>
      <c r="D80" s="8"/>
      <c r="E80" s="11"/>
      <c r="F80" s="11"/>
      <c r="G80" s="8"/>
      <c r="H80" s="11"/>
      <c r="I80" s="11"/>
      <c r="J80" s="20"/>
    </row>
    <row r="81" spans="1:10" ht="15.6">
      <c r="A81" s="8"/>
      <c r="B81" s="10"/>
      <c r="C81" s="8"/>
      <c r="D81" s="8"/>
      <c r="E81" s="11"/>
      <c r="F81" s="11"/>
      <c r="G81" s="8"/>
      <c r="H81" s="11"/>
      <c r="I81" s="11"/>
      <c r="J81" s="20"/>
    </row>
    <row r="82" spans="1:10" ht="15.6">
      <c r="A82" s="8"/>
      <c r="B82" s="10"/>
      <c r="C82" s="8"/>
      <c r="D82" s="8"/>
      <c r="E82" s="11"/>
      <c r="F82" s="11"/>
      <c r="G82" s="8"/>
      <c r="H82" s="11"/>
      <c r="I82" s="11"/>
      <c r="J82" s="20"/>
    </row>
    <row r="83" spans="1:10" ht="15.6">
      <c r="A83" s="8"/>
      <c r="B83" s="10"/>
      <c r="C83" s="8"/>
      <c r="D83" s="8"/>
      <c r="E83" s="11"/>
      <c r="F83" s="11"/>
      <c r="G83" s="8"/>
      <c r="H83" s="11"/>
      <c r="I83" s="11"/>
      <c r="J83" s="20"/>
    </row>
    <row r="84" spans="1:10" ht="15.6">
      <c r="A84" s="8"/>
      <c r="B84" s="10"/>
      <c r="C84" s="8"/>
      <c r="D84" s="8"/>
      <c r="E84" s="11"/>
      <c r="F84" s="11"/>
      <c r="G84" s="8"/>
      <c r="H84" s="11"/>
      <c r="I84" s="11"/>
      <c r="J84" s="20"/>
    </row>
    <row r="85" spans="1:10" ht="15.6">
      <c r="A85" s="8"/>
      <c r="B85" s="10"/>
      <c r="C85" s="8"/>
      <c r="D85" s="8"/>
      <c r="E85" s="11"/>
      <c r="F85" s="11"/>
      <c r="G85" s="8"/>
      <c r="H85" s="11"/>
      <c r="I85" s="11"/>
      <c r="J85" s="20"/>
    </row>
    <row r="86" spans="1:10" ht="15.6">
      <c r="A86" s="8"/>
      <c r="B86" s="10"/>
      <c r="C86" s="8"/>
      <c r="D86" s="8"/>
      <c r="E86" s="11"/>
      <c r="F86" s="11"/>
      <c r="G86" s="8"/>
      <c r="H86" s="11"/>
      <c r="I86" s="11"/>
      <c r="J86" s="20"/>
    </row>
    <row r="87" spans="1:10" s="13" customFormat="1" ht="15.6">
      <c r="A87" s="14"/>
      <c r="B87" s="16"/>
      <c r="C87" s="14"/>
      <c r="D87" s="14"/>
      <c r="E87" s="15"/>
      <c r="F87" s="15"/>
      <c r="G87" s="14"/>
      <c r="H87" s="15"/>
      <c r="I87" s="18"/>
      <c r="J87" s="21"/>
    </row>
    <row r="88" spans="1:10" ht="15.6">
      <c r="A88" s="8"/>
      <c r="B88" s="10"/>
      <c r="C88" s="8"/>
      <c r="D88" s="8"/>
      <c r="E88" s="11"/>
      <c r="F88" s="11"/>
      <c r="G88" s="8"/>
      <c r="H88" s="11"/>
      <c r="I88" s="11"/>
      <c r="J88" s="20"/>
    </row>
    <row r="89" spans="1:10" ht="15.6">
      <c r="A89" s="8"/>
      <c r="B89" s="10"/>
      <c r="C89" s="8"/>
      <c r="D89" s="8"/>
      <c r="E89" s="11"/>
      <c r="F89" s="11"/>
      <c r="G89" s="8"/>
      <c r="H89" s="11"/>
      <c r="I89" s="11"/>
      <c r="J89" s="20"/>
    </row>
    <row r="90" spans="1:10" ht="15.6">
      <c r="A90" s="8"/>
      <c r="B90" s="10"/>
      <c r="C90" s="8"/>
      <c r="D90" s="8"/>
      <c r="E90" s="11"/>
      <c r="F90" s="11"/>
      <c r="G90" s="8"/>
      <c r="H90" s="11"/>
      <c r="I90" s="11"/>
      <c r="J90" s="20"/>
    </row>
    <row r="91" spans="1:10" ht="15.6">
      <c r="A91" s="8"/>
      <c r="B91" s="10"/>
      <c r="C91" s="8"/>
      <c r="D91" s="8"/>
      <c r="E91" s="11"/>
      <c r="F91" s="11"/>
      <c r="G91" s="8"/>
      <c r="H91" s="11"/>
      <c r="I91" s="11"/>
      <c r="J91" s="20"/>
    </row>
    <row r="92" spans="1:10" ht="15.6">
      <c r="A92" s="8"/>
      <c r="B92" s="10"/>
      <c r="C92" s="8"/>
      <c r="D92" s="8"/>
      <c r="E92" s="11"/>
      <c r="F92" s="11"/>
      <c r="G92" s="8"/>
      <c r="H92" s="11"/>
      <c r="I92" s="11"/>
      <c r="J92" s="20"/>
    </row>
    <row r="93" spans="1:10" ht="15.6">
      <c r="A93" s="8"/>
      <c r="B93" s="10"/>
      <c r="C93" s="8"/>
      <c r="D93" s="8"/>
      <c r="E93" s="11"/>
      <c r="F93" s="11"/>
      <c r="G93" s="8"/>
      <c r="H93" s="11"/>
      <c r="I93" s="11"/>
      <c r="J93" s="20"/>
    </row>
    <row r="94" spans="1:10" ht="15.6">
      <c r="A94" s="8"/>
      <c r="B94" s="10"/>
      <c r="C94" s="8"/>
      <c r="D94" s="8"/>
      <c r="E94" s="11"/>
      <c r="F94" s="11"/>
      <c r="G94" s="8"/>
      <c r="H94" s="11"/>
      <c r="I94" s="11"/>
      <c r="J94" s="20"/>
    </row>
    <row r="95" spans="1:10" ht="15.6">
      <c r="A95" s="8"/>
      <c r="B95" s="10"/>
      <c r="C95" s="8"/>
      <c r="D95" s="8"/>
      <c r="E95" s="11"/>
      <c r="F95" s="11"/>
      <c r="G95" s="8"/>
      <c r="H95" s="11"/>
      <c r="I95" s="11"/>
      <c r="J95" s="20"/>
    </row>
    <row r="96" spans="1:10" ht="15.6">
      <c r="A96" s="8"/>
      <c r="B96" s="10"/>
      <c r="C96" s="8"/>
      <c r="D96" s="8"/>
      <c r="E96" s="11"/>
      <c r="F96" s="11"/>
      <c r="G96" s="8"/>
      <c r="H96" s="11"/>
      <c r="I96" s="11"/>
      <c r="J96" s="20"/>
    </row>
    <row r="97" spans="1:10" ht="15.6">
      <c r="A97" s="8"/>
      <c r="B97" s="10"/>
      <c r="C97" s="8"/>
      <c r="D97" s="8"/>
      <c r="E97" s="11"/>
      <c r="F97" s="11"/>
      <c r="G97" s="8"/>
      <c r="H97" s="11"/>
      <c r="I97" s="11"/>
      <c r="J97" s="20"/>
    </row>
    <row r="98" spans="1:10" ht="15.6">
      <c r="A98" s="8"/>
      <c r="B98" s="10"/>
      <c r="C98" s="8"/>
      <c r="D98" s="8"/>
      <c r="E98" s="11"/>
      <c r="F98" s="11"/>
      <c r="G98" s="8"/>
      <c r="H98" s="11"/>
      <c r="I98" s="11"/>
      <c r="J98" s="20"/>
    </row>
    <row r="99" spans="1:10" ht="15.6">
      <c r="A99" s="8"/>
      <c r="B99" s="10"/>
      <c r="C99" s="8"/>
      <c r="D99" s="8"/>
      <c r="E99" s="11"/>
      <c r="F99" s="11"/>
      <c r="G99" s="8"/>
      <c r="H99" s="11"/>
      <c r="I99" s="11"/>
      <c r="J99" s="20"/>
    </row>
    <row r="100" spans="1:10" ht="15.6">
      <c r="A100" s="8"/>
      <c r="B100" s="10"/>
      <c r="C100" s="8"/>
      <c r="D100" s="8"/>
      <c r="E100" s="11"/>
      <c r="F100" s="11"/>
      <c r="G100" s="8"/>
      <c r="H100" s="11"/>
      <c r="I100" s="11"/>
      <c r="J100" s="20"/>
    </row>
    <row r="101" spans="1:10" ht="15.6">
      <c r="A101" s="8"/>
      <c r="B101" s="10"/>
      <c r="C101" s="8"/>
      <c r="D101" s="8"/>
      <c r="E101" s="11"/>
      <c r="F101" s="11"/>
      <c r="G101" s="8"/>
      <c r="H101" s="11"/>
      <c r="I101" s="11"/>
      <c r="J101" s="20"/>
    </row>
    <row r="102" spans="1:10" ht="15.6">
      <c r="A102" s="8"/>
      <c r="B102" s="10"/>
      <c r="C102" s="8"/>
      <c r="D102" s="8"/>
      <c r="E102" s="11"/>
      <c r="F102" s="11"/>
      <c r="G102" s="8"/>
      <c r="H102" s="11"/>
      <c r="I102" s="11"/>
      <c r="J102" s="20"/>
    </row>
    <row r="103" spans="1:10" ht="15.6">
      <c r="A103" s="8"/>
      <c r="B103" s="10"/>
      <c r="C103" s="8"/>
      <c r="D103" s="8"/>
      <c r="E103" s="11"/>
      <c r="F103" s="11"/>
      <c r="G103" s="8"/>
      <c r="H103" s="11"/>
      <c r="I103" s="11"/>
      <c r="J103" s="20"/>
    </row>
    <row r="104" spans="1:10" ht="15.6">
      <c r="A104" s="8"/>
      <c r="B104" s="10"/>
      <c r="C104" s="8"/>
      <c r="D104" s="8"/>
      <c r="E104" s="11"/>
      <c r="F104" s="11"/>
      <c r="G104" s="8"/>
      <c r="H104" s="11"/>
      <c r="I104" s="11"/>
      <c r="J104" s="20"/>
    </row>
    <row r="105" spans="1:10" ht="15.6">
      <c r="A105" s="8"/>
      <c r="B105" s="10"/>
      <c r="C105" s="8"/>
      <c r="D105" s="8"/>
      <c r="E105" s="11"/>
      <c r="F105" s="11"/>
      <c r="G105" s="8"/>
      <c r="H105" s="11"/>
      <c r="I105" s="11"/>
      <c r="J105" s="20"/>
    </row>
    <row r="106" spans="1:10" ht="15.6">
      <c r="A106" s="8"/>
      <c r="B106" s="10"/>
      <c r="C106" s="8"/>
      <c r="D106" s="8"/>
      <c r="E106" s="11"/>
      <c r="F106" s="11"/>
      <c r="G106" s="8"/>
      <c r="H106" s="11"/>
      <c r="I106" s="11"/>
      <c r="J106" s="20"/>
    </row>
    <row r="107" spans="1:10" ht="15.6">
      <c r="A107" s="8"/>
      <c r="B107" s="10"/>
      <c r="C107" s="8"/>
      <c r="D107" s="8"/>
      <c r="E107" s="11"/>
      <c r="F107" s="11"/>
      <c r="G107" s="8"/>
      <c r="H107" s="11"/>
      <c r="I107" s="11"/>
      <c r="J107" s="20"/>
    </row>
    <row r="108" spans="1:10" s="13" customFormat="1" ht="15.6">
      <c r="A108" s="14"/>
      <c r="B108" s="16"/>
      <c r="C108" s="14"/>
      <c r="D108" s="14"/>
      <c r="E108" s="15"/>
      <c r="F108" s="15"/>
      <c r="G108" s="14"/>
      <c r="H108" s="15"/>
      <c r="I108" s="18"/>
      <c r="J108" s="21"/>
    </row>
    <row r="109" spans="1:10" ht="15.6">
      <c r="A109" s="8"/>
      <c r="B109" s="10"/>
      <c r="C109" s="8"/>
      <c r="D109" s="8"/>
      <c r="E109" s="11"/>
      <c r="F109" s="11"/>
      <c r="G109" s="8"/>
      <c r="H109" s="11"/>
      <c r="I109" s="11"/>
      <c r="J109" s="20"/>
    </row>
    <row r="110" spans="1:10" ht="15.6">
      <c r="A110" s="8"/>
      <c r="B110" s="10"/>
      <c r="C110" s="8"/>
      <c r="D110" s="8"/>
      <c r="E110" s="11"/>
      <c r="F110" s="11"/>
      <c r="G110" s="8"/>
      <c r="H110" s="11"/>
      <c r="I110" s="11"/>
      <c r="J110" s="20"/>
    </row>
    <row r="111" spans="1:10" ht="15.6">
      <c r="A111" s="8"/>
      <c r="B111" s="10"/>
      <c r="C111" s="8"/>
      <c r="D111" s="8"/>
      <c r="E111" s="11"/>
      <c r="F111" s="11"/>
      <c r="G111" s="8"/>
      <c r="H111" s="11"/>
      <c r="I111" s="11"/>
      <c r="J111" s="20"/>
    </row>
    <row r="112" spans="1:10" ht="15.6">
      <c r="A112" s="8"/>
      <c r="B112" s="10"/>
      <c r="C112" s="8"/>
      <c r="D112" s="8"/>
      <c r="E112" s="11"/>
      <c r="F112" s="11"/>
      <c r="G112" s="8"/>
      <c r="H112" s="11"/>
      <c r="I112" s="11"/>
      <c r="J112" s="20"/>
    </row>
    <row r="113" spans="1:10" ht="15.6">
      <c r="A113" s="8"/>
      <c r="B113" s="10"/>
      <c r="C113" s="8"/>
      <c r="D113" s="8"/>
      <c r="E113" s="11"/>
      <c r="F113" s="11"/>
      <c r="G113" s="8"/>
      <c r="H113" s="11"/>
      <c r="I113" s="11"/>
      <c r="J113" s="20"/>
    </row>
    <row r="114" spans="1:10" ht="15.6">
      <c r="A114" s="8"/>
      <c r="B114" s="10"/>
      <c r="C114" s="8"/>
      <c r="D114" s="8"/>
      <c r="E114" s="11"/>
      <c r="F114" s="11"/>
      <c r="G114" s="8"/>
      <c r="H114" s="11"/>
      <c r="I114" s="11"/>
      <c r="J114" s="20"/>
    </row>
    <row r="115" spans="1:10" ht="15.6">
      <c r="A115" s="8"/>
      <c r="B115" s="10"/>
      <c r="C115" s="8"/>
      <c r="D115" s="8"/>
      <c r="E115" s="11"/>
      <c r="F115" s="11"/>
      <c r="G115" s="8"/>
      <c r="H115" s="11"/>
      <c r="I115" s="11"/>
      <c r="J115" s="20"/>
    </row>
    <row r="116" spans="1:10" ht="15.6">
      <c r="A116" s="8"/>
      <c r="B116" s="10"/>
      <c r="C116" s="8"/>
      <c r="D116" s="8"/>
      <c r="E116" s="11"/>
      <c r="F116" s="11"/>
      <c r="G116" s="8"/>
      <c r="H116" s="11"/>
      <c r="I116" s="11"/>
      <c r="J116" s="20"/>
    </row>
    <row r="117" spans="1:10" ht="15.6">
      <c r="A117" s="8"/>
      <c r="B117" s="10"/>
      <c r="C117" s="8"/>
      <c r="D117" s="8"/>
      <c r="E117" s="11"/>
      <c r="F117" s="11"/>
      <c r="G117" s="8"/>
      <c r="H117" s="11"/>
      <c r="I117" s="11"/>
      <c r="J117" s="20"/>
    </row>
    <row r="118" spans="1:10" ht="15.6">
      <c r="A118" s="8"/>
      <c r="B118" s="10"/>
      <c r="C118" s="8"/>
      <c r="D118" s="8"/>
      <c r="E118" s="11"/>
      <c r="F118" s="11"/>
      <c r="G118" s="8"/>
      <c r="H118" s="11"/>
      <c r="I118" s="11"/>
      <c r="J118" s="20"/>
    </row>
    <row r="119" spans="1:10" ht="15.6">
      <c r="A119" s="8"/>
      <c r="B119" s="10"/>
      <c r="C119" s="8"/>
      <c r="D119" s="8"/>
      <c r="E119" s="11"/>
      <c r="F119" s="11"/>
      <c r="G119" s="8"/>
      <c r="H119" s="11"/>
      <c r="I119" s="11"/>
      <c r="J119" s="20"/>
    </row>
    <row r="120" spans="1:10" ht="15.6">
      <c r="A120" s="8"/>
      <c r="B120" s="10"/>
      <c r="C120" s="8"/>
      <c r="D120" s="8"/>
      <c r="E120" s="11"/>
      <c r="F120" s="11"/>
      <c r="G120" s="8"/>
      <c r="H120" s="11"/>
      <c r="I120" s="11"/>
      <c r="J120" s="20"/>
    </row>
    <row r="121" spans="1:10" ht="15.6">
      <c r="A121" s="8"/>
      <c r="B121" s="10"/>
      <c r="C121" s="8"/>
      <c r="D121" s="8"/>
      <c r="E121" s="11"/>
      <c r="F121" s="11"/>
      <c r="G121" s="8"/>
      <c r="H121" s="11"/>
      <c r="I121" s="11"/>
      <c r="J121" s="20"/>
    </row>
    <row r="122" spans="1:10" ht="15.6">
      <c r="A122" s="8"/>
      <c r="B122" s="10"/>
      <c r="C122" s="8"/>
      <c r="D122" s="8"/>
      <c r="E122" s="11"/>
      <c r="F122" s="11"/>
      <c r="G122" s="8"/>
      <c r="H122" s="11"/>
      <c r="I122" s="11"/>
      <c r="J122" s="20"/>
    </row>
    <row r="123" spans="1:10" ht="15.6">
      <c r="A123" s="8"/>
      <c r="B123" s="10"/>
      <c r="C123" s="8"/>
      <c r="D123" s="8"/>
      <c r="E123" s="11"/>
      <c r="F123" s="11"/>
      <c r="G123" s="8"/>
      <c r="H123" s="11"/>
      <c r="I123" s="11"/>
      <c r="J123" s="20"/>
    </row>
    <row r="124" spans="1:10" ht="15.6">
      <c r="A124" s="8"/>
      <c r="B124" s="10"/>
      <c r="C124" s="8"/>
      <c r="D124" s="8"/>
      <c r="E124" s="11"/>
      <c r="F124" s="11"/>
      <c r="G124" s="8"/>
      <c r="H124" s="11"/>
      <c r="I124" s="11"/>
      <c r="J124" s="20"/>
    </row>
    <row r="125" spans="1:10" ht="15.6">
      <c r="A125" s="8"/>
      <c r="B125" s="10"/>
      <c r="C125" s="8"/>
      <c r="D125" s="8"/>
      <c r="E125" s="11"/>
      <c r="F125" s="11"/>
      <c r="G125" s="8"/>
      <c r="H125" s="11"/>
      <c r="I125" s="11"/>
      <c r="J125" s="20"/>
    </row>
    <row r="126" spans="1:10" ht="15.6">
      <c r="A126" s="8"/>
      <c r="B126" s="10"/>
      <c r="C126" s="8"/>
      <c r="D126" s="8"/>
      <c r="E126" s="11"/>
      <c r="F126" s="11"/>
      <c r="G126" s="8"/>
      <c r="H126" s="11"/>
      <c r="I126" s="11"/>
      <c r="J126" s="20"/>
    </row>
    <row r="127" spans="1:10" ht="15.6">
      <c r="A127" s="8"/>
      <c r="B127" s="10"/>
      <c r="C127" s="8"/>
      <c r="D127" s="8"/>
      <c r="E127" s="11"/>
      <c r="F127" s="11"/>
      <c r="G127" s="8"/>
      <c r="H127" s="11"/>
      <c r="I127" s="11"/>
      <c r="J127" s="20"/>
    </row>
    <row r="128" spans="1:10" ht="15.6">
      <c r="A128" s="8"/>
      <c r="B128" s="10"/>
      <c r="C128" s="8"/>
      <c r="D128" s="8"/>
      <c r="E128" s="11"/>
      <c r="F128" s="11"/>
      <c r="G128" s="8"/>
      <c r="H128" s="11"/>
      <c r="I128" s="11"/>
      <c r="J128" s="20"/>
    </row>
    <row r="129" spans="1:10" ht="15.6">
      <c r="A129" s="8"/>
      <c r="B129" s="10"/>
      <c r="C129" s="8"/>
      <c r="D129" s="8"/>
      <c r="E129" s="11"/>
      <c r="F129" s="11"/>
      <c r="G129" s="8"/>
      <c r="H129" s="11"/>
      <c r="I129" s="11"/>
      <c r="J129" s="20"/>
    </row>
    <row r="130" spans="1:10" ht="15.6">
      <c r="A130" s="8"/>
      <c r="B130" s="10"/>
      <c r="C130" s="8"/>
      <c r="D130" s="8"/>
      <c r="E130" s="11"/>
      <c r="F130" s="11"/>
      <c r="G130" s="8"/>
      <c r="H130" s="11"/>
      <c r="I130" s="11"/>
      <c r="J130" s="20"/>
    </row>
    <row r="131" spans="1:10" ht="15.6">
      <c r="A131" s="8"/>
      <c r="B131" s="10"/>
      <c r="C131" s="8"/>
      <c r="D131" s="8"/>
      <c r="E131" s="11"/>
      <c r="F131" s="11"/>
      <c r="G131" s="8"/>
      <c r="H131" s="11"/>
      <c r="I131" s="11"/>
      <c r="J131" s="20"/>
    </row>
    <row r="132" spans="1:10" ht="15.6">
      <c r="A132" s="8"/>
      <c r="B132" s="10"/>
      <c r="C132" s="8"/>
      <c r="D132" s="8"/>
      <c r="E132" s="11"/>
      <c r="F132" s="11"/>
      <c r="G132" s="8"/>
      <c r="H132" s="11"/>
      <c r="I132" s="11"/>
      <c r="J132" s="20"/>
    </row>
    <row r="133" spans="1:10" ht="15.6">
      <c r="A133" s="8"/>
      <c r="B133" s="10"/>
      <c r="C133" s="8"/>
      <c r="D133" s="8"/>
      <c r="E133" s="11"/>
      <c r="F133" s="11"/>
      <c r="G133" s="8"/>
      <c r="H133" s="11"/>
      <c r="I133" s="11"/>
      <c r="J133" s="20"/>
    </row>
    <row r="134" spans="1:10" ht="15.6">
      <c r="A134" s="8"/>
      <c r="B134" s="10"/>
      <c r="C134" s="8"/>
      <c r="D134" s="8"/>
      <c r="E134" s="11"/>
      <c r="F134" s="11"/>
      <c r="G134" s="8"/>
      <c r="H134" s="11"/>
      <c r="I134" s="11"/>
      <c r="J134" s="20"/>
    </row>
    <row r="135" spans="1:10" ht="15.6">
      <c r="A135" s="8"/>
      <c r="B135" s="10"/>
      <c r="C135" s="8"/>
      <c r="D135" s="8"/>
      <c r="E135" s="11"/>
      <c r="F135" s="11"/>
      <c r="G135" s="8"/>
      <c r="H135" s="11"/>
      <c r="I135" s="11"/>
      <c r="J135" s="20"/>
    </row>
    <row r="136" spans="1:10" ht="15.6">
      <c r="A136" s="8"/>
      <c r="B136" s="10"/>
      <c r="C136" s="8"/>
      <c r="D136" s="8"/>
      <c r="E136" s="11"/>
      <c r="F136" s="11"/>
      <c r="G136" s="8"/>
      <c r="H136" s="11"/>
      <c r="I136" s="11"/>
      <c r="J136" s="20"/>
    </row>
    <row r="137" spans="1:10" ht="15.6">
      <c r="A137" s="8"/>
      <c r="B137" s="10"/>
      <c r="C137" s="8"/>
      <c r="D137" s="8"/>
      <c r="E137" s="11"/>
      <c r="F137" s="11"/>
      <c r="G137" s="8"/>
      <c r="H137" s="11"/>
      <c r="I137" s="11"/>
      <c r="J137" s="20"/>
    </row>
    <row r="138" spans="1:10" ht="15.6">
      <c r="A138" s="8"/>
      <c r="B138" s="10"/>
      <c r="C138" s="8"/>
      <c r="D138" s="8"/>
      <c r="E138" s="11"/>
      <c r="F138" s="11"/>
      <c r="G138" s="8"/>
      <c r="H138" s="11"/>
      <c r="I138" s="11"/>
      <c r="J138" s="20"/>
    </row>
    <row r="139" spans="1:10" ht="15.6">
      <c r="A139" s="8"/>
      <c r="B139" s="10"/>
      <c r="C139" s="8"/>
      <c r="D139" s="8"/>
      <c r="E139" s="11"/>
      <c r="F139" s="11"/>
      <c r="G139" s="8"/>
      <c r="H139" s="11"/>
      <c r="I139" s="11"/>
      <c r="J139" s="20"/>
    </row>
    <row r="140" spans="1:10" ht="15.6">
      <c r="A140" s="8"/>
      <c r="B140" s="10"/>
      <c r="C140" s="8"/>
      <c r="D140" s="8"/>
      <c r="E140" s="11"/>
      <c r="F140" s="11"/>
      <c r="G140" s="8"/>
      <c r="H140" s="11"/>
      <c r="I140" s="11"/>
      <c r="J140" s="20"/>
    </row>
    <row r="141" spans="1:10" s="13" customFormat="1" ht="15.6">
      <c r="A141" s="14"/>
      <c r="B141" s="16"/>
      <c r="C141" s="14"/>
      <c r="D141" s="14"/>
      <c r="E141" s="15"/>
      <c r="F141" s="15"/>
      <c r="G141" s="14"/>
      <c r="H141" s="15"/>
      <c r="I141" s="18"/>
      <c r="J141" s="21"/>
    </row>
    <row r="142" spans="1:10" s="13" customFormat="1" ht="15.6">
      <c r="A142" s="14"/>
      <c r="B142" s="16"/>
      <c r="C142" s="14"/>
      <c r="D142" s="14"/>
      <c r="E142" s="15"/>
      <c r="F142" s="15"/>
      <c r="G142" s="14"/>
      <c r="H142" s="15"/>
      <c r="I142" s="18"/>
      <c r="J142" s="21"/>
    </row>
    <row r="143" spans="1:10" ht="15.6">
      <c r="A143" s="8"/>
      <c r="B143" s="10"/>
      <c r="C143" s="8"/>
      <c r="D143" s="8"/>
      <c r="E143" s="11"/>
      <c r="F143" s="11"/>
      <c r="G143" s="8"/>
      <c r="H143" s="11"/>
      <c r="I143" s="11"/>
      <c r="J143" s="20"/>
    </row>
    <row r="144" spans="1:10" ht="15.6">
      <c r="A144" s="8"/>
      <c r="B144" s="10"/>
      <c r="C144" s="8"/>
      <c r="D144" s="8"/>
      <c r="E144" s="11"/>
      <c r="F144" s="11"/>
      <c r="G144" s="8"/>
      <c r="H144" s="11"/>
      <c r="I144" s="11"/>
      <c r="J144" s="20"/>
    </row>
    <row r="145" spans="1:10" ht="15.6">
      <c r="A145" s="8"/>
      <c r="B145" s="10"/>
      <c r="C145" s="8"/>
      <c r="D145" s="8"/>
      <c r="E145" s="11"/>
      <c r="F145" s="11"/>
      <c r="G145" s="8"/>
      <c r="H145" s="11"/>
      <c r="I145" s="11"/>
      <c r="J145" s="20"/>
    </row>
    <row r="146" spans="1:10" ht="15.6">
      <c r="A146" s="8"/>
      <c r="B146" s="10"/>
      <c r="C146" s="8"/>
      <c r="D146" s="8"/>
      <c r="E146" s="11"/>
      <c r="F146" s="11"/>
      <c r="G146" s="8"/>
      <c r="H146" s="11"/>
      <c r="I146" s="11"/>
      <c r="J146" s="20"/>
    </row>
    <row r="147" spans="1:10" ht="15.6">
      <c r="A147" s="8"/>
      <c r="B147" s="10"/>
      <c r="C147" s="8"/>
      <c r="D147" s="8"/>
      <c r="E147" s="11"/>
      <c r="F147" s="11"/>
      <c r="G147" s="8"/>
      <c r="H147" s="11"/>
      <c r="I147" s="11"/>
      <c r="J147" s="20"/>
    </row>
    <row r="148" spans="1:10" ht="15.6">
      <c r="A148" s="8"/>
      <c r="B148" s="10"/>
      <c r="C148" s="8"/>
      <c r="D148" s="8"/>
      <c r="E148" s="11"/>
      <c r="F148" s="11"/>
      <c r="G148" s="8"/>
      <c r="H148" s="11"/>
      <c r="I148" s="11"/>
      <c r="J148" s="20"/>
    </row>
    <row r="149" spans="1:10" s="13" customFormat="1" ht="15.6">
      <c r="A149" s="14"/>
      <c r="B149" s="16"/>
      <c r="C149" s="14"/>
      <c r="D149" s="14"/>
      <c r="E149" s="15"/>
      <c r="F149" s="15"/>
      <c r="G149" s="14"/>
      <c r="H149" s="15"/>
      <c r="I149" s="18"/>
      <c r="J149" s="21"/>
    </row>
    <row r="150" spans="1:10" ht="15.6">
      <c r="A150" s="8"/>
      <c r="B150" s="10"/>
      <c r="C150" s="8"/>
      <c r="D150" s="8"/>
      <c r="E150" s="11"/>
      <c r="F150" s="11"/>
      <c r="G150" s="8"/>
      <c r="H150" s="11"/>
      <c r="I150" s="11"/>
      <c r="J150" s="20"/>
    </row>
    <row r="151" spans="1:10" ht="15.6">
      <c r="A151" s="8"/>
      <c r="B151" s="10"/>
      <c r="C151" s="8"/>
      <c r="D151" s="8"/>
      <c r="E151" s="11"/>
      <c r="F151" s="11"/>
      <c r="G151" s="8"/>
      <c r="H151" s="11"/>
      <c r="I151" s="11"/>
      <c r="J151" s="20"/>
    </row>
    <row r="152" spans="1:10" ht="15.6">
      <c r="A152" s="8"/>
      <c r="B152" s="10"/>
      <c r="C152" s="8"/>
      <c r="D152" s="8"/>
      <c r="E152" s="11"/>
      <c r="F152" s="11"/>
      <c r="G152" s="8"/>
      <c r="H152" s="11"/>
      <c r="I152" s="11"/>
      <c r="J152" s="20"/>
    </row>
    <row r="153" spans="1:10" ht="15.6">
      <c r="A153" s="8"/>
      <c r="B153" s="10"/>
      <c r="C153" s="8"/>
      <c r="D153" s="8"/>
      <c r="E153" s="11"/>
      <c r="F153" s="11"/>
      <c r="G153" s="8"/>
      <c r="H153" s="11"/>
      <c r="I153" s="11"/>
      <c r="J153" s="20"/>
    </row>
    <row r="154" spans="1:10" ht="15.6">
      <c r="A154" s="8"/>
      <c r="B154" s="10"/>
      <c r="C154" s="8"/>
      <c r="D154" s="8"/>
      <c r="E154" s="11"/>
      <c r="F154" s="11"/>
      <c r="G154" s="8"/>
      <c r="H154" s="11"/>
      <c r="I154" s="11"/>
      <c r="J154" s="20"/>
    </row>
    <row r="155" spans="1:10" ht="15.6">
      <c r="A155" s="8"/>
      <c r="B155" s="10"/>
      <c r="C155" s="8"/>
      <c r="D155" s="8"/>
      <c r="E155" s="11"/>
      <c r="F155" s="11"/>
      <c r="G155" s="8"/>
      <c r="H155" s="11"/>
      <c r="I155" s="11"/>
      <c r="J155" s="20"/>
    </row>
    <row r="156" spans="1:10" ht="15.6">
      <c r="A156" s="8"/>
      <c r="B156" s="10"/>
      <c r="C156" s="8"/>
      <c r="D156" s="8"/>
      <c r="E156" s="11"/>
      <c r="F156" s="11"/>
      <c r="G156" s="8"/>
      <c r="H156" s="11"/>
      <c r="I156" s="11"/>
      <c r="J156" s="20"/>
    </row>
    <row r="157" spans="1:10" ht="15.6">
      <c r="A157" s="8"/>
      <c r="B157" s="10"/>
      <c r="C157" s="8"/>
      <c r="D157" s="8"/>
      <c r="E157" s="11"/>
      <c r="F157" s="11"/>
      <c r="G157" s="8"/>
      <c r="H157" s="11"/>
      <c r="I157" s="11"/>
      <c r="J157" s="20"/>
    </row>
    <row r="158" spans="1:10" ht="15.6">
      <c r="A158" s="8"/>
      <c r="B158" s="10"/>
      <c r="C158" s="8"/>
      <c r="D158" s="8"/>
      <c r="E158" s="11"/>
      <c r="F158" s="11"/>
      <c r="G158" s="8"/>
      <c r="H158" s="11"/>
      <c r="I158" s="11"/>
      <c r="J158" s="20"/>
    </row>
    <row r="159" spans="1:10" ht="15.6">
      <c r="A159" s="8"/>
      <c r="B159" s="10"/>
      <c r="C159" s="8"/>
      <c r="D159" s="8"/>
      <c r="E159" s="11"/>
      <c r="F159" s="11"/>
      <c r="G159" s="8"/>
      <c r="H159" s="11"/>
      <c r="I159" s="11"/>
      <c r="J159" s="20"/>
    </row>
    <row r="160" spans="1:10" ht="15.6">
      <c r="A160" s="8"/>
      <c r="B160" s="10"/>
      <c r="C160" s="8"/>
      <c r="D160" s="8"/>
      <c r="E160" s="11"/>
      <c r="F160" s="11"/>
      <c r="G160" s="8"/>
      <c r="H160" s="11"/>
      <c r="I160" s="11"/>
      <c r="J160" s="20"/>
    </row>
    <row r="161" spans="1:10" ht="15.6">
      <c r="A161" s="8"/>
      <c r="B161" s="10"/>
      <c r="C161" s="8"/>
      <c r="D161" s="8"/>
      <c r="E161" s="11"/>
      <c r="F161" s="11"/>
      <c r="G161" s="8"/>
      <c r="H161" s="11"/>
      <c r="I161" s="11"/>
      <c r="J161" s="20"/>
    </row>
    <row r="162" spans="1:10" ht="15.6">
      <c r="A162" s="8"/>
      <c r="B162" s="10"/>
      <c r="C162" s="8"/>
      <c r="D162" s="8"/>
      <c r="E162" s="11"/>
      <c r="F162" s="11"/>
      <c r="G162" s="8"/>
      <c r="H162" s="11"/>
      <c r="I162" s="11"/>
      <c r="J162" s="20"/>
    </row>
    <row r="163" spans="1:10" s="13" customFormat="1" ht="15.6">
      <c r="A163" s="14"/>
      <c r="B163" s="16"/>
      <c r="C163" s="14"/>
      <c r="D163" s="14"/>
      <c r="E163" s="15"/>
      <c r="F163" s="15"/>
      <c r="G163" s="14"/>
      <c r="H163" s="15"/>
      <c r="I163" s="18"/>
      <c r="J163" s="21"/>
    </row>
    <row r="164" spans="1:10" ht="15.6">
      <c r="A164" s="8"/>
      <c r="B164" s="10"/>
      <c r="C164" s="8"/>
      <c r="D164" s="8"/>
      <c r="E164" s="11"/>
      <c r="F164" s="11"/>
      <c r="G164" s="8"/>
      <c r="H164" s="11"/>
      <c r="I164" s="11"/>
      <c r="J164" s="20"/>
    </row>
    <row r="165" spans="1:10" ht="15.6">
      <c r="A165" s="8"/>
      <c r="B165" s="10"/>
      <c r="C165" s="8"/>
      <c r="D165" s="8"/>
      <c r="E165" s="11"/>
      <c r="F165" s="11"/>
      <c r="G165" s="8"/>
      <c r="H165" s="11"/>
      <c r="I165" s="11"/>
      <c r="J165" s="20"/>
    </row>
    <row r="166" spans="1:10" ht="15.6">
      <c r="A166" s="8"/>
      <c r="B166" s="10"/>
      <c r="C166" s="8"/>
      <c r="D166" s="8"/>
      <c r="E166" s="11"/>
      <c r="F166" s="11"/>
      <c r="G166" s="8"/>
      <c r="H166" s="11"/>
      <c r="I166" s="11"/>
      <c r="J166" s="20"/>
    </row>
    <row r="167" spans="1:10" ht="15.6">
      <c r="A167" s="8"/>
      <c r="B167" s="10"/>
      <c r="C167" s="8"/>
      <c r="D167" s="8"/>
      <c r="E167" s="11"/>
      <c r="F167" s="11"/>
      <c r="G167" s="8"/>
      <c r="H167" s="11"/>
      <c r="I167" s="11"/>
      <c r="J167" s="20"/>
    </row>
    <row r="168" spans="1:10" ht="15.6">
      <c r="A168" s="8"/>
      <c r="B168" s="10"/>
      <c r="C168" s="8"/>
      <c r="D168" s="8"/>
      <c r="E168" s="11"/>
      <c r="F168" s="11"/>
      <c r="G168" s="8"/>
      <c r="H168" s="11"/>
      <c r="I168" s="11"/>
      <c r="J168" s="20"/>
    </row>
    <row r="169" spans="1:10" ht="15.6">
      <c r="A169" s="8"/>
      <c r="B169" s="10"/>
      <c r="C169" s="8"/>
      <c r="D169" s="8"/>
      <c r="E169" s="11"/>
      <c r="F169" s="11"/>
      <c r="G169" s="8"/>
      <c r="H169" s="11"/>
      <c r="I169" s="11"/>
      <c r="J169" s="20"/>
    </row>
    <row r="170" spans="1:10" ht="15.6">
      <c r="A170" s="8"/>
      <c r="B170" s="10"/>
      <c r="C170" s="8"/>
      <c r="D170" s="8"/>
      <c r="E170" s="11"/>
      <c r="F170" s="11"/>
      <c r="G170" s="8"/>
      <c r="H170" s="11"/>
      <c r="I170" s="11"/>
      <c r="J170" s="20"/>
    </row>
    <row r="171" spans="1:10" ht="15.6">
      <c r="A171" s="8"/>
      <c r="B171" s="10"/>
      <c r="C171" s="8"/>
      <c r="D171" s="8"/>
      <c r="E171" s="11"/>
      <c r="F171" s="11"/>
      <c r="G171" s="8"/>
      <c r="H171" s="11"/>
      <c r="I171" s="11"/>
      <c r="J171" s="20"/>
    </row>
    <row r="172" spans="1:10" ht="15.6">
      <c r="A172" s="8"/>
      <c r="B172" s="10"/>
      <c r="C172" s="8"/>
      <c r="D172" s="8"/>
      <c r="E172" s="11"/>
      <c r="F172" s="11"/>
      <c r="G172" s="8"/>
      <c r="H172" s="11"/>
      <c r="I172" s="11"/>
      <c r="J172" s="20"/>
    </row>
    <row r="173" spans="1:10" ht="15.6">
      <c r="A173" s="14"/>
      <c r="B173" s="16"/>
      <c r="C173" s="14"/>
      <c r="D173" s="14"/>
      <c r="E173" s="15"/>
      <c r="F173" s="15"/>
      <c r="G173" s="14"/>
      <c r="H173" s="15"/>
      <c r="I173" s="18"/>
      <c r="J173" s="21"/>
    </row>
    <row r="174" spans="1:10" ht="15.6">
      <c r="A174" s="14"/>
      <c r="B174" s="16"/>
      <c r="C174" s="14"/>
      <c r="D174" s="14"/>
      <c r="E174" s="15"/>
      <c r="F174" s="15"/>
      <c r="G174" s="14"/>
      <c r="H174" s="15"/>
      <c r="I174" s="18"/>
      <c r="J174" s="21"/>
    </row>
    <row r="175" spans="1:10" ht="15.6">
      <c r="A175" s="8"/>
      <c r="B175" s="10"/>
      <c r="C175" s="8"/>
      <c r="D175" s="8"/>
      <c r="E175" s="11"/>
      <c r="F175" s="11"/>
      <c r="G175" s="8"/>
      <c r="H175" s="11"/>
      <c r="I175" s="11"/>
      <c r="J175" s="20"/>
    </row>
    <row r="176" spans="1:10" ht="15.6">
      <c r="A176" s="8"/>
      <c r="B176" s="10"/>
      <c r="C176" s="8"/>
      <c r="D176" s="8"/>
      <c r="E176" s="11"/>
      <c r="F176" s="11"/>
      <c r="G176" s="8"/>
      <c r="H176" s="11"/>
      <c r="I176" s="11"/>
      <c r="J176" s="20"/>
    </row>
    <row r="177" spans="1:10" ht="15.6">
      <c r="A177" s="8"/>
      <c r="B177" s="10"/>
      <c r="C177" s="8"/>
      <c r="D177" s="8"/>
      <c r="E177" s="11"/>
      <c r="F177" s="11"/>
      <c r="G177" s="8"/>
      <c r="H177" s="11"/>
      <c r="I177" s="11"/>
      <c r="J177" s="20"/>
    </row>
    <row r="178" spans="1:10" ht="15.6">
      <c r="A178" s="8"/>
      <c r="B178" s="10"/>
      <c r="C178" s="8"/>
      <c r="D178" s="8"/>
      <c r="E178" s="11"/>
      <c r="F178" s="11"/>
      <c r="G178" s="8"/>
      <c r="H178" s="11"/>
      <c r="I178" s="11"/>
      <c r="J178" s="20"/>
    </row>
    <row r="179" spans="1:10" ht="15.6">
      <c r="A179" s="8"/>
      <c r="B179" s="10"/>
      <c r="C179" s="8"/>
      <c r="D179" s="8"/>
      <c r="E179" s="11"/>
      <c r="F179" s="11"/>
      <c r="G179" s="8"/>
      <c r="H179" s="11"/>
      <c r="I179" s="11"/>
      <c r="J179" s="20"/>
    </row>
    <row r="180" spans="1:10" ht="15.6">
      <c r="A180" s="8"/>
      <c r="B180" s="10"/>
      <c r="C180" s="8"/>
      <c r="D180" s="8"/>
      <c r="E180" s="11"/>
      <c r="F180" s="11"/>
      <c r="G180" s="8"/>
      <c r="H180" s="11"/>
      <c r="I180" s="11"/>
      <c r="J180" s="20"/>
    </row>
    <row r="181" spans="1:10" ht="15.6">
      <c r="A181" s="8"/>
      <c r="B181" s="10"/>
      <c r="C181" s="8"/>
      <c r="D181" s="8"/>
      <c r="E181" s="11"/>
      <c r="F181" s="11"/>
      <c r="G181" s="8"/>
      <c r="H181" s="11"/>
      <c r="I181" s="11"/>
      <c r="J181" s="20"/>
    </row>
    <row r="182" spans="1:10" ht="15.6">
      <c r="A182" s="8"/>
      <c r="B182" s="10"/>
      <c r="C182" s="8"/>
      <c r="D182" s="8"/>
      <c r="E182" s="11"/>
      <c r="F182" s="11"/>
      <c r="G182" s="8"/>
      <c r="H182" s="11"/>
      <c r="I182" s="11"/>
      <c r="J182" s="20"/>
    </row>
    <row r="183" spans="1:10" ht="15.6">
      <c r="A183" s="8"/>
      <c r="B183" s="10"/>
      <c r="C183" s="8"/>
      <c r="D183" s="8"/>
      <c r="E183" s="11"/>
      <c r="F183" s="11"/>
      <c r="G183" s="8"/>
      <c r="H183" s="11"/>
      <c r="I183" s="11"/>
      <c r="J183" s="20"/>
    </row>
    <row r="184" spans="1:10" ht="15.6">
      <c r="A184" s="8"/>
      <c r="B184" s="10"/>
      <c r="C184" s="8"/>
      <c r="D184" s="8"/>
      <c r="E184" s="11"/>
      <c r="F184" s="11"/>
      <c r="G184" s="8"/>
      <c r="H184" s="11"/>
      <c r="I184" s="11"/>
      <c r="J184" s="20"/>
    </row>
    <row r="185" spans="1:10" ht="15.6">
      <c r="A185" s="14"/>
      <c r="B185" s="16"/>
      <c r="C185" s="14"/>
      <c r="D185" s="14"/>
      <c r="E185" s="15"/>
      <c r="F185" s="15"/>
      <c r="G185" s="14"/>
      <c r="H185" s="15"/>
      <c r="I185" s="18"/>
      <c r="J185" s="21"/>
    </row>
    <row r="186" spans="1:10" ht="15.6">
      <c r="A186" s="8"/>
      <c r="B186" s="10"/>
      <c r="C186" s="8"/>
      <c r="D186" s="8"/>
      <c r="E186" s="11"/>
      <c r="F186" s="11"/>
      <c r="G186" s="8"/>
      <c r="H186" s="11"/>
      <c r="I186" s="11"/>
      <c r="J186" s="20"/>
    </row>
    <row r="187" spans="1:10" ht="15.6">
      <c r="A187" s="8"/>
      <c r="B187" s="10"/>
      <c r="C187" s="8"/>
      <c r="D187" s="8"/>
      <c r="E187" s="11"/>
      <c r="F187" s="11"/>
      <c r="G187" s="8"/>
      <c r="H187" s="11"/>
      <c r="I187" s="11"/>
      <c r="J187" s="20"/>
    </row>
    <row r="188" spans="1:10" ht="15.6">
      <c r="A188" s="8"/>
      <c r="B188" s="10"/>
      <c r="C188" s="8"/>
      <c r="D188" s="8"/>
      <c r="E188" s="11"/>
      <c r="F188" s="11"/>
      <c r="G188" s="8"/>
      <c r="H188" s="11"/>
      <c r="I188" s="11"/>
      <c r="J188" s="20"/>
    </row>
    <row r="189" spans="1:10" ht="15.6">
      <c r="A189" s="8"/>
      <c r="B189" s="10"/>
      <c r="C189" s="8"/>
      <c r="D189" s="8"/>
      <c r="E189" s="11"/>
      <c r="F189" s="11"/>
      <c r="G189" s="8"/>
      <c r="H189" s="11"/>
      <c r="I189" s="11"/>
      <c r="J189" s="20"/>
    </row>
    <row r="190" spans="1:10" ht="15.6">
      <c r="A190" s="8"/>
      <c r="B190" s="10"/>
      <c r="C190" s="8"/>
      <c r="D190" s="8"/>
      <c r="E190" s="11"/>
      <c r="F190" s="11"/>
      <c r="G190" s="8"/>
      <c r="H190" s="11"/>
      <c r="I190" s="11"/>
      <c r="J190" s="20"/>
    </row>
    <row r="191" spans="1:10" ht="15.6">
      <c r="A191" s="8"/>
      <c r="B191" s="10"/>
      <c r="C191" s="8"/>
      <c r="D191" s="8"/>
      <c r="E191" s="11"/>
      <c r="F191" s="11"/>
      <c r="G191" s="8"/>
      <c r="H191" s="11"/>
      <c r="I191" s="11"/>
      <c r="J191" s="20"/>
    </row>
    <row r="192" spans="1:10" ht="15.6">
      <c r="A192" s="8"/>
      <c r="B192" s="10"/>
      <c r="C192" s="8"/>
      <c r="D192" s="8"/>
      <c r="E192" s="11"/>
      <c r="F192" s="11"/>
      <c r="G192" s="8"/>
      <c r="H192" s="11"/>
      <c r="I192" s="11"/>
      <c r="J192" s="20"/>
    </row>
    <row r="193" spans="1:10" ht="15.6">
      <c r="A193" s="8"/>
      <c r="B193" s="10"/>
      <c r="C193" s="8"/>
      <c r="D193" s="8"/>
      <c r="E193" s="11"/>
      <c r="F193" s="11"/>
      <c r="G193" s="8"/>
      <c r="H193" s="11"/>
      <c r="I193" s="11"/>
      <c r="J193" s="20"/>
    </row>
    <row r="194" spans="1:10" ht="15.6">
      <c r="A194" s="8"/>
      <c r="B194" s="10"/>
      <c r="C194" s="8"/>
      <c r="D194" s="8"/>
      <c r="E194" s="11"/>
      <c r="F194" s="11"/>
      <c r="G194" s="8"/>
      <c r="H194" s="11"/>
      <c r="I194" s="11"/>
      <c r="J194" s="20"/>
    </row>
    <row r="195" spans="1:10" ht="15.6">
      <c r="A195" s="8"/>
      <c r="B195" s="10"/>
      <c r="C195" s="8"/>
      <c r="D195" s="8"/>
      <c r="E195" s="11"/>
      <c r="F195" s="11"/>
      <c r="G195" s="8"/>
      <c r="H195" s="11"/>
      <c r="I195" s="11"/>
      <c r="J195" s="20"/>
    </row>
    <row r="196" spans="1:10" ht="15.6">
      <c r="A196" s="8"/>
      <c r="B196" s="10"/>
      <c r="C196" s="8"/>
      <c r="D196" s="8"/>
      <c r="E196" s="11"/>
      <c r="F196" s="11"/>
      <c r="G196" s="8"/>
      <c r="H196" s="11"/>
      <c r="I196" s="11"/>
      <c r="J196" s="20"/>
    </row>
    <row r="197" spans="1:10" ht="15.6">
      <c r="A197" s="8"/>
      <c r="B197" s="10"/>
      <c r="C197" s="8"/>
      <c r="D197" s="8"/>
      <c r="E197" s="11"/>
      <c r="F197" s="11"/>
      <c r="G197" s="8"/>
      <c r="H197" s="11"/>
      <c r="I197" s="11"/>
      <c r="J197" s="20"/>
    </row>
    <row r="198" spans="1:10" ht="15.6">
      <c r="A198" s="8"/>
      <c r="B198" s="10"/>
      <c r="C198" s="8"/>
      <c r="D198" s="8"/>
      <c r="E198" s="11"/>
      <c r="F198" s="11"/>
      <c r="G198" s="8"/>
      <c r="H198" s="11"/>
      <c r="I198" s="11"/>
      <c r="J198" s="20"/>
    </row>
    <row r="199" spans="1:10" ht="15.6">
      <c r="A199" s="8"/>
      <c r="B199" s="10"/>
      <c r="C199" s="8"/>
      <c r="D199" s="8"/>
      <c r="E199" s="11"/>
      <c r="F199" s="11"/>
      <c r="G199" s="8"/>
      <c r="H199" s="11"/>
      <c r="I199" s="11"/>
      <c r="J199" s="20"/>
    </row>
    <row r="200" spans="1:10" s="13" customFormat="1" ht="15.6">
      <c r="A200" s="14"/>
      <c r="B200" s="16"/>
      <c r="C200" s="14"/>
      <c r="D200" s="14"/>
      <c r="E200" s="15"/>
      <c r="F200" s="15"/>
      <c r="G200" s="14"/>
      <c r="H200" s="15"/>
      <c r="I200" s="18"/>
      <c r="J200" s="21"/>
    </row>
    <row r="201" spans="1:10" ht="15.6">
      <c r="A201" s="8"/>
      <c r="B201" s="10"/>
      <c r="C201" s="8"/>
      <c r="D201" s="8"/>
      <c r="E201" s="11"/>
      <c r="F201" s="11"/>
      <c r="G201" s="8"/>
      <c r="H201" s="11"/>
      <c r="I201" s="11"/>
      <c r="J201" s="20"/>
    </row>
    <row r="202" spans="1:10" ht="15.6">
      <c r="A202" s="8"/>
      <c r="B202" s="10"/>
      <c r="C202" s="8"/>
      <c r="D202" s="8"/>
      <c r="E202" s="11"/>
      <c r="F202" s="11"/>
      <c r="G202" s="8"/>
      <c r="H202" s="11"/>
      <c r="I202" s="11"/>
      <c r="J202" s="20"/>
    </row>
    <row r="203" spans="1:10" ht="15.6">
      <c r="A203" s="8"/>
      <c r="B203" s="10"/>
      <c r="C203" s="8"/>
      <c r="D203" s="8"/>
      <c r="E203" s="11"/>
      <c r="F203" s="11"/>
      <c r="G203" s="8"/>
      <c r="H203" s="11"/>
      <c r="I203" s="11"/>
      <c r="J203" s="20"/>
    </row>
    <row r="204" spans="1:10" ht="15.6">
      <c r="A204" s="8"/>
      <c r="B204" s="10"/>
      <c r="C204" s="8"/>
      <c r="D204" s="8"/>
      <c r="E204" s="11"/>
      <c r="F204" s="11"/>
      <c r="G204" s="8"/>
      <c r="H204" s="11"/>
      <c r="I204" s="11"/>
      <c r="J204" s="20"/>
    </row>
    <row r="205" spans="1:10" ht="15.6">
      <c r="A205" s="8"/>
      <c r="B205" s="10"/>
      <c r="C205" s="8"/>
      <c r="D205" s="8"/>
      <c r="E205" s="11"/>
      <c r="F205" s="11"/>
      <c r="G205" s="8"/>
      <c r="H205" s="11"/>
      <c r="I205" s="11"/>
      <c r="J205" s="20"/>
    </row>
    <row r="206" spans="1:10" ht="15.6">
      <c r="A206" s="8"/>
      <c r="B206" s="10"/>
      <c r="C206" s="8"/>
      <c r="D206" s="8"/>
      <c r="E206" s="11"/>
      <c r="F206" s="11"/>
      <c r="G206" s="8"/>
      <c r="H206" s="11"/>
      <c r="I206" s="11"/>
      <c r="J206" s="20"/>
    </row>
    <row r="207" spans="1:10" ht="15.6">
      <c r="A207" s="8"/>
      <c r="B207" s="10"/>
      <c r="C207" s="8"/>
      <c r="D207" s="8"/>
      <c r="E207" s="11"/>
      <c r="F207" s="11"/>
      <c r="G207" s="8"/>
      <c r="H207" s="11"/>
      <c r="I207" s="11"/>
      <c r="J207" s="20"/>
    </row>
    <row r="208" spans="1:10" ht="15.6">
      <c r="A208" s="8"/>
      <c r="B208" s="10"/>
      <c r="C208" s="8"/>
      <c r="D208" s="8"/>
      <c r="E208" s="11"/>
      <c r="F208" s="11"/>
      <c r="G208" s="8"/>
      <c r="H208" s="11"/>
      <c r="I208" s="11"/>
      <c r="J208" s="20"/>
    </row>
    <row r="209" spans="1:10" ht="15.6">
      <c r="A209" s="8"/>
      <c r="B209" s="10"/>
      <c r="C209" s="8"/>
      <c r="D209" s="8"/>
      <c r="E209" s="11"/>
      <c r="F209" s="11"/>
      <c r="G209" s="8"/>
      <c r="H209" s="11"/>
      <c r="I209" s="11"/>
      <c r="J209" s="20"/>
    </row>
    <row r="210" spans="1:10" ht="15.6">
      <c r="A210" s="8"/>
      <c r="B210" s="10"/>
      <c r="C210" s="8"/>
      <c r="D210" s="8"/>
      <c r="E210" s="11"/>
      <c r="F210" s="11"/>
      <c r="G210" s="8"/>
      <c r="H210" s="11"/>
      <c r="I210" s="11"/>
      <c r="J210" s="20"/>
    </row>
    <row r="211" spans="1:10" ht="15.6">
      <c r="A211" s="8"/>
      <c r="B211" s="10"/>
      <c r="C211" s="8"/>
      <c r="D211" s="8"/>
      <c r="E211" s="11"/>
      <c r="F211" s="11"/>
      <c r="G211" s="8"/>
      <c r="H211" s="11"/>
      <c r="I211" s="11"/>
      <c r="J211" s="20"/>
    </row>
    <row r="212" spans="1:10" ht="15.6">
      <c r="A212" s="8"/>
      <c r="B212" s="10"/>
      <c r="C212" s="8"/>
      <c r="D212" s="8"/>
      <c r="E212" s="11"/>
      <c r="F212" s="11"/>
      <c r="G212" s="8"/>
      <c r="H212" s="11"/>
      <c r="I212" s="11"/>
      <c r="J212" s="20"/>
    </row>
    <row r="213" spans="1:10" ht="15.6">
      <c r="A213" s="8"/>
      <c r="B213" s="10"/>
      <c r="C213" s="8"/>
      <c r="D213" s="8"/>
      <c r="E213" s="11"/>
      <c r="F213" s="11"/>
      <c r="G213" s="8"/>
      <c r="H213" s="11"/>
      <c r="I213" s="11"/>
      <c r="J213" s="20"/>
    </row>
    <row r="214" spans="1:10" ht="15.6">
      <c r="A214" s="8"/>
      <c r="B214" s="10"/>
      <c r="C214" s="8"/>
      <c r="D214" s="8"/>
      <c r="E214" s="11"/>
      <c r="F214" s="11"/>
      <c r="G214" s="8"/>
      <c r="H214" s="11"/>
      <c r="I214" s="11"/>
      <c r="J214" s="20"/>
    </row>
    <row r="215" spans="1:10" ht="15.6">
      <c r="A215" s="8"/>
      <c r="B215" s="10"/>
      <c r="C215" s="8"/>
      <c r="D215" s="8"/>
      <c r="E215" s="11"/>
      <c r="F215" s="11"/>
      <c r="G215" s="8"/>
      <c r="H215" s="11"/>
      <c r="I215" s="11"/>
      <c r="J215" s="20"/>
    </row>
    <row r="216" spans="1:10" ht="15.6">
      <c r="A216" s="8"/>
      <c r="B216" s="10"/>
      <c r="C216" s="8"/>
      <c r="D216" s="8"/>
      <c r="E216" s="11"/>
      <c r="F216" s="11"/>
      <c r="G216" s="8"/>
      <c r="H216" s="11"/>
      <c r="I216" s="11"/>
      <c r="J216" s="20"/>
    </row>
    <row r="217" spans="1:10" ht="15.6">
      <c r="A217" s="8"/>
      <c r="B217" s="10"/>
      <c r="C217" s="8"/>
      <c r="D217" s="8"/>
      <c r="E217" s="11"/>
      <c r="F217" s="11"/>
      <c r="G217" s="8"/>
      <c r="H217" s="11"/>
      <c r="I217" s="11"/>
      <c r="J217" s="20"/>
    </row>
    <row r="218" spans="1:10" ht="15.6">
      <c r="A218" s="8"/>
      <c r="B218" s="10"/>
      <c r="C218" s="8"/>
      <c r="D218" s="8"/>
      <c r="E218" s="11"/>
      <c r="F218" s="11"/>
      <c r="G218" s="8"/>
      <c r="H218" s="11"/>
      <c r="I218" s="11"/>
      <c r="J218" s="20"/>
    </row>
    <row r="219" spans="1:10" ht="15.6">
      <c r="A219" s="8"/>
      <c r="B219" s="10"/>
      <c r="C219" s="8"/>
      <c r="D219" s="8"/>
      <c r="E219" s="11"/>
      <c r="F219" s="11"/>
      <c r="G219" s="8"/>
      <c r="H219" s="11"/>
      <c r="I219" s="11"/>
      <c r="J219" s="20"/>
    </row>
    <row r="220" spans="1:10" ht="15.6">
      <c r="A220" s="8"/>
      <c r="B220" s="10"/>
      <c r="C220" s="8"/>
      <c r="D220" s="8"/>
      <c r="E220" s="11"/>
      <c r="F220" s="11"/>
      <c r="G220" s="8"/>
      <c r="H220" s="11"/>
      <c r="I220" s="11"/>
      <c r="J220" s="20"/>
    </row>
    <row r="221" spans="1:10" ht="15.6">
      <c r="A221" s="8"/>
      <c r="B221" s="10"/>
      <c r="C221" s="8"/>
      <c r="D221" s="8"/>
      <c r="E221" s="11"/>
      <c r="F221" s="11"/>
      <c r="G221" s="8"/>
      <c r="H221" s="11"/>
      <c r="I221" s="11"/>
      <c r="J221" s="20"/>
    </row>
    <row r="222" spans="1:10" s="13" customFormat="1" ht="15.6">
      <c r="A222" s="14"/>
      <c r="B222" s="16"/>
      <c r="C222" s="14"/>
      <c r="D222" s="14"/>
      <c r="E222" s="15"/>
      <c r="F222" s="15"/>
      <c r="G222" s="14"/>
      <c r="H222" s="15"/>
      <c r="I222" s="18"/>
      <c r="J222" s="21"/>
    </row>
    <row r="223" spans="1:10" ht="15.6">
      <c r="A223" s="8"/>
      <c r="B223" s="10"/>
      <c r="C223" s="8"/>
      <c r="D223" s="8"/>
      <c r="E223" s="11"/>
      <c r="F223" s="11"/>
      <c r="G223" s="8"/>
      <c r="H223" s="11"/>
      <c r="I223" s="11"/>
      <c r="J223" s="20"/>
    </row>
    <row r="224" spans="1:10" ht="15.6">
      <c r="A224" s="8"/>
      <c r="B224" s="10"/>
      <c r="C224" s="8"/>
      <c r="D224" s="8"/>
      <c r="E224" s="11"/>
      <c r="F224" s="11"/>
      <c r="G224" s="8"/>
      <c r="H224" s="11"/>
      <c r="I224" s="11"/>
      <c r="J224" s="20"/>
    </row>
    <row r="225" spans="1:10" ht="15.6">
      <c r="A225" s="8"/>
      <c r="B225" s="10"/>
      <c r="C225" s="8"/>
      <c r="D225" s="8"/>
      <c r="E225" s="11"/>
      <c r="F225" s="11"/>
      <c r="G225" s="8"/>
      <c r="H225" s="11"/>
      <c r="I225" s="11"/>
      <c r="J225" s="20"/>
    </row>
    <row r="226" spans="1:10" ht="15.6">
      <c r="A226" s="8"/>
      <c r="B226" s="10"/>
      <c r="C226" s="8"/>
      <c r="D226" s="8"/>
      <c r="E226" s="11"/>
      <c r="F226" s="11"/>
      <c r="G226" s="8"/>
      <c r="H226" s="11"/>
      <c r="I226" s="11"/>
      <c r="J226" s="20"/>
    </row>
    <row r="227" spans="1:10" ht="15.6">
      <c r="A227" s="8"/>
      <c r="B227" s="10"/>
      <c r="C227" s="8"/>
      <c r="D227" s="8"/>
      <c r="E227" s="11"/>
      <c r="F227" s="11"/>
      <c r="G227" s="8"/>
      <c r="H227" s="11"/>
      <c r="I227" s="11"/>
      <c r="J227" s="20"/>
    </row>
    <row r="228" spans="1:10" ht="15.6">
      <c r="A228" s="8"/>
      <c r="B228" s="10"/>
      <c r="C228" s="8"/>
      <c r="D228" s="8"/>
      <c r="E228" s="11"/>
      <c r="F228" s="11"/>
      <c r="G228" s="8"/>
      <c r="H228" s="11"/>
      <c r="I228" s="11"/>
      <c r="J228" s="20"/>
    </row>
    <row r="229" spans="1:10" ht="15.6">
      <c r="A229" s="8"/>
      <c r="B229" s="10"/>
      <c r="C229" s="8"/>
      <c r="D229" s="8"/>
      <c r="E229" s="11"/>
      <c r="F229" s="11"/>
      <c r="G229" s="8"/>
      <c r="H229" s="11"/>
      <c r="I229" s="11"/>
      <c r="J229" s="20"/>
    </row>
    <row r="230" spans="1:10" ht="15.6">
      <c r="A230" s="8"/>
      <c r="B230" s="10"/>
      <c r="C230" s="8"/>
      <c r="D230" s="8"/>
      <c r="E230" s="11"/>
      <c r="F230" s="11"/>
      <c r="G230" s="8"/>
      <c r="H230" s="11"/>
      <c r="I230" s="11"/>
      <c r="J230" s="20"/>
    </row>
    <row r="231" spans="1:10" ht="15.6">
      <c r="A231" s="8"/>
      <c r="B231" s="10"/>
      <c r="C231" s="8"/>
      <c r="D231" s="8"/>
      <c r="E231" s="11"/>
      <c r="F231" s="11"/>
      <c r="G231" s="8"/>
      <c r="H231" s="11"/>
      <c r="I231" s="11"/>
      <c r="J231" s="20"/>
    </row>
    <row r="232" spans="1:10" ht="15.6">
      <c r="A232" s="8"/>
      <c r="B232" s="10"/>
      <c r="C232" s="8"/>
      <c r="D232" s="8"/>
      <c r="E232" s="11"/>
      <c r="F232" s="11"/>
      <c r="G232" s="8"/>
      <c r="H232" s="11"/>
      <c r="I232" s="11"/>
      <c r="J232" s="20"/>
    </row>
    <row r="233" spans="1:10" ht="15.6">
      <c r="A233" s="8"/>
      <c r="B233" s="10"/>
      <c r="C233" s="8"/>
      <c r="D233" s="8"/>
      <c r="E233" s="11"/>
      <c r="F233" s="11"/>
      <c r="G233" s="8"/>
      <c r="H233" s="11"/>
      <c r="I233" s="11"/>
      <c r="J233" s="20"/>
    </row>
    <row r="234" spans="1:10" ht="15.6">
      <c r="A234" s="8"/>
      <c r="B234" s="10"/>
      <c r="C234" s="8"/>
      <c r="D234" s="8"/>
      <c r="E234" s="11"/>
      <c r="F234" s="11"/>
      <c r="G234" s="8"/>
      <c r="H234" s="11"/>
      <c r="I234" s="11"/>
      <c r="J234" s="20"/>
    </row>
    <row r="235" spans="1:10" ht="15.6">
      <c r="A235" s="8"/>
      <c r="B235" s="10"/>
      <c r="C235" s="8"/>
      <c r="D235" s="8"/>
      <c r="E235" s="11"/>
      <c r="F235" s="11"/>
      <c r="G235" s="8"/>
      <c r="H235" s="11"/>
      <c r="I235" s="11"/>
      <c r="J235" s="20"/>
    </row>
    <row r="236" spans="1:10" ht="15.6">
      <c r="A236" s="8"/>
      <c r="B236" s="10"/>
      <c r="C236" s="8"/>
      <c r="D236" s="8"/>
      <c r="E236" s="11"/>
      <c r="F236" s="11"/>
      <c r="G236" s="8"/>
      <c r="H236" s="11"/>
      <c r="I236" s="11"/>
      <c r="J236" s="20"/>
    </row>
    <row r="237" spans="1:10" ht="15.6">
      <c r="A237" s="8"/>
      <c r="B237" s="10"/>
      <c r="C237" s="8"/>
      <c r="D237" s="8"/>
      <c r="E237" s="11"/>
      <c r="F237" s="11"/>
      <c r="G237" s="8"/>
      <c r="H237" s="11"/>
      <c r="I237" s="11"/>
      <c r="J237" s="20"/>
    </row>
    <row r="238" spans="1:10" ht="15.6">
      <c r="A238" s="8"/>
      <c r="B238" s="10"/>
      <c r="C238" s="8"/>
      <c r="D238" s="8"/>
      <c r="E238" s="11"/>
      <c r="F238" s="11"/>
      <c r="G238" s="8"/>
      <c r="H238" s="11"/>
      <c r="I238" s="11"/>
      <c r="J238" s="20"/>
    </row>
    <row r="239" spans="1:10" ht="18.75" customHeight="1">
      <c r="A239" s="301"/>
      <c r="B239" s="301"/>
      <c r="C239" s="301"/>
      <c r="D239" s="301"/>
      <c r="E239" s="301"/>
      <c r="F239" s="15"/>
      <c r="G239" s="19"/>
      <c r="H239" s="19"/>
      <c r="I239" s="15"/>
      <c r="J239" s="21"/>
    </row>
  </sheetData>
  <mergeCells count="10">
    <mergeCell ref="J5:J6"/>
    <mergeCell ref="A1:J1"/>
    <mergeCell ref="A2:J2"/>
    <mergeCell ref="A3:J3"/>
    <mergeCell ref="A239:E239"/>
    <mergeCell ref="D5:F5"/>
    <mergeCell ref="G5:I5"/>
    <mergeCell ref="A5:A6"/>
    <mergeCell ref="B5:B6"/>
    <mergeCell ref="C5:C6"/>
  </mergeCells>
  <printOptions horizontalCentered="1"/>
  <pageMargins left="0" right="0" top="0.78740157480314965" bottom="0.39370078740157483" header="0.51181102362204722" footer="0.19685039370078741"/>
  <pageSetup paperSize="9" pageOrder="overThenDown" orientation="landscape" r:id="rId1"/>
  <headerFooter alignWithMargins="0">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
  <sheetViews>
    <sheetView workbookViewId="0"/>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foxz</vt:lpstr>
      <vt:lpstr>11C</vt:lpstr>
      <vt:lpstr>11C1</vt:lpstr>
      <vt:lpstr>11C2</vt:lpstr>
      <vt:lpstr>M07B</vt:lpstr>
      <vt:lpstr>Kèm theo 07B</vt:lpstr>
      <vt:lpstr>Nhân sự New</vt:lpstr>
      <vt:lpstr>M02 Cũ</vt:lpstr>
      <vt:lpstr>Thiết bị New</vt:lpstr>
      <vt:lpstr>PL 7. ĐGTC</vt:lpstr>
      <vt:lpstr>PL7.1. Bảng giá dự thầu</vt:lpstr>
      <vt:lpstr>Gia tri thuong thao HĐ</vt:lpstr>
      <vt:lpstr>'11C'!Print_Area</vt:lpstr>
      <vt:lpstr>'11C1'!Print_Area</vt:lpstr>
      <vt:lpstr>'11C2'!Print_Area</vt:lpstr>
      <vt:lpstr>'Gia tri thuong thao HĐ'!Print_Area</vt:lpstr>
      <vt:lpstr>'Kèm theo 07B'!Print_Area</vt:lpstr>
      <vt:lpstr>M07B!Print_Area</vt:lpstr>
      <vt:lpstr>'PL 7. ĐGTC'!Print_Area</vt:lpstr>
      <vt:lpstr>'PL7.1. Bảng giá dự thầu'!Print_Area</vt:lpstr>
      <vt:lpstr>'11C1'!Print_Titles</vt:lpstr>
      <vt:lpstr>'11C2'!Print_Titles</vt:lpstr>
      <vt:lpstr>'Gia tri thuong thao HĐ'!Print_Titles</vt:lpstr>
      <vt:lpstr>'Kèm theo 07B'!Print_Titles</vt:lpstr>
      <vt:lpstr>'PL7.1. Bảng giá dự thầu'!Print_Titles</vt:lpstr>
    </vt:vector>
  </TitlesOfParts>
  <Company>TVN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 Manh</dc:creator>
  <cp:lastModifiedBy>Nguyễn Văn Thắng</cp:lastModifiedBy>
  <cp:lastPrinted>2024-12-25T08:35:24Z</cp:lastPrinted>
  <dcterms:created xsi:type="dcterms:W3CDTF">2006-09-11T01:29:04Z</dcterms:created>
  <dcterms:modified xsi:type="dcterms:W3CDTF">2025-11-23T05:04:58Z</dcterms:modified>
</cp:coreProperties>
</file>